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tatiane.rodrigues\FUNBIO\FS-UOCompras - Documentos\@PROCUREMENT\2025\TCSA Porto Sul\Obras e reformas\SEDE DO NGI ICMBIO ILHÉUS\5. Publicação\"/>
    </mc:Choice>
  </mc:AlternateContent>
  <xr:revisionPtr revIDLastSave="0" documentId="13_ncr:1_{C87F0D9D-2121-40A8-81E3-6EB8866D36B2}" xr6:coauthVersionLast="36" xr6:coauthVersionMax="36" xr10:uidLastSave="{00000000-0000-0000-0000-000000000000}"/>
  <bookViews>
    <workbookView xWindow="21480" yWindow="-120" windowWidth="15600" windowHeight="11316" activeTab="2" xr2:uid="{00000000-000D-0000-FFFF-FFFF00000000}"/>
  </bookViews>
  <sheets>
    <sheet name="Orçamento Sintético" sheetId="1" r:id="rId1"/>
    <sheet name="CRONOGRAMA" sheetId="2" r:id="rId2"/>
    <sheet name="MEMÓRIA" sheetId="3" r:id="rId3"/>
  </sheets>
  <externalReferences>
    <externalReference r:id="rId4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I30" i="1" l="1"/>
  <c r="F30" i="1"/>
  <c r="F83" i="1" l="1"/>
  <c r="F81" i="1"/>
  <c r="I81" i="1" s="1"/>
  <c r="F80" i="1"/>
  <c r="I80" i="1" s="1"/>
  <c r="F79" i="1"/>
  <c r="I79" i="1" s="1"/>
  <c r="F78" i="1"/>
  <c r="I78" i="1" s="1"/>
  <c r="F77" i="1"/>
  <c r="I77" i="1" s="1"/>
  <c r="F76" i="1"/>
  <c r="I76" i="1" s="1"/>
  <c r="F75" i="1"/>
  <c r="I75" i="1" s="1"/>
  <c r="F74" i="1"/>
  <c r="F73" i="1"/>
  <c r="I73" i="1" s="1"/>
  <c r="F72" i="1"/>
  <c r="I72" i="1" s="1"/>
  <c r="F71" i="1"/>
  <c r="I71" i="1" s="1"/>
  <c r="F70" i="1"/>
  <c r="F69" i="1"/>
  <c r="I69" i="1" s="1"/>
  <c r="F68" i="1"/>
  <c r="I68" i="1" s="1"/>
  <c r="F67" i="1"/>
  <c r="I67" i="1" s="1"/>
  <c r="F66" i="1"/>
  <c r="I66" i="1" s="1"/>
  <c r="F65" i="1"/>
  <c r="I65" i="1" s="1"/>
  <c r="F64" i="1"/>
  <c r="I64" i="1" s="1"/>
  <c r="F63" i="1"/>
  <c r="F62" i="1"/>
  <c r="I62" i="1" s="1"/>
  <c r="F60" i="1"/>
  <c r="I60" i="1" s="1"/>
  <c r="F57" i="1"/>
  <c r="I57" i="1" s="1"/>
  <c r="F56" i="1"/>
  <c r="F55" i="1"/>
  <c r="I55" i="1" s="1"/>
  <c r="F54" i="1"/>
  <c r="I54" i="1" s="1"/>
  <c r="F53" i="1"/>
  <c r="I53" i="1" s="1"/>
  <c r="F52" i="1"/>
  <c r="I52" i="1" s="1"/>
  <c r="F51" i="1"/>
  <c r="I51" i="1" s="1"/>
  <c r="F50" i="1"/>
  <c r="F49" i="1"/>
  <c r="I49" i="1" s="1"/>
  <c r="F48" i="1"/>
  <c r="F47" i="1"/>
  <c r="I47" i="1" s="1"/>
  <c r="F46" i="1"/>
  <c r="I46" i="1" s="1"/>
  <c r="F45" i="1"/>
  <c r="I45" i="1" s="1"/>
  <c r="F44" i="1"/>
  <c r="F43" i="1"/>
  <c r="I43" i="1" s="1"/>
  <c r="F42" i="1"/>
  <c r="I42" i="1" s="1"/>
  <c r="F41" i="1"/>
  <c r="I41" i="1" s="1"/>
  <c r="F40" i="1"/>
  <c r="I40" i="1" s="1"/>
  <c r="F39" i="1"/>
  <c r="I39" i="1" s="1"/>
  <c r="F38" i="1"/>
  <c r="F37" i="1"/>
  <c r="I37" i="1" s="1"/>
  <c r="F36" i="1"/>
  <c r="I36" i="1" s="1"/>
  <c r="F34" i="1"/>
  <c r="F29" i="1"/>
  <c r="F30" i="3"/>
  <c r="F28" i="1"/>
  <c r="I28" i="1" s="1"/>
  <c r="F27" i="1"/>
  <c r="I27" i="1" s="1"/>
  <c r="F24" i="1"/>
  <c r="F23" i="1"/>
  <c r="I23" i="1" s="1"/>
  <c r="F21" i="1"/>
  <c r="I21" i="1" s="1"/>
  <c r="F20" i="1"/>
  <c r="I20" i="1" s="1"/>
  <c r="F17" i="1"/>
  <c r="I17" i="1" s="1"/>
  <c r="F15" i="1"/>
  <c r="I15" i="1" s="1"/>
  <c r="F14" i="1"/>
  <c r="I14" i="1" s="1"/>
  <c r="F11" i="1"/>
  <c r="I11" i="1" s="1"/>
  <c r="F10" i="1"/>
  <c r="I10" i="1" s="1"/>
  <c r="F9" i="1"/>
  <c r="I9" i="1" s="1"/>
  <c r="F8" i="1"/>
  <c r="I8" i="1" s="1"/>
  <c r="F7" i="1"/>
  <c r="I7" i="1" s="1"/>
  <c r="F6" i="1"/>
  <c r="I6" i="1" s="1"/>
  <c r="I83" i="1"/>
  <c r="I63" i="1"/>
  <c r="I70" i="1"/>
  <c r="I74" i="1"/>
  <c r="I38" i="1"/>
  <c r="I44" i="1"/>
  <c r="I48" i="1"/>
  <c r="I50" i="1"/>
  <c r="I56" i="1"/>
  <c r="I34" i="1"/>
  <c r="I29" i="1"/>
  <c r="I24" i="1"/>
  <c r="I61" i="1" l="1"/>
  <c r="I13" i="1"/>
  <c r="I5" i="1"/>
  <c r="F234" i="3"/>
  <c r="F59" i="1" s="1"/>
  <c r="I59" i="1" s="1"/>
  <c r="F230" i="3"/>
  <c r="F58" i="1" s="1"/>
  <c r="I58" i="1" s="1"/>
  <c r="F129" i="3"/>
  <c r="F33" i="1" s="1"/>
  <c r="I33" i="1" s="1"/>
  <c r="F125" i="3"/>
  <c r="F32" i="1" s="1"/>
  <c r="I32" i="1" s="1"/>
  <c r="F103" i="3"/>
  <c r="F26" i="1" s="1"/>
  <c r="I26" i="1" s="1"/>
  <c r="I25" i="1" s="1"/>
  <c r="F85" i="3"/>
  <c r="F22" i="1" s="1"/>
  <c r="I22" i="1" s="1"/>
  <c r="F71" i="3"/>
  <c r="F19" i="1" s="1"/>
  <c r="I19" i="1" s="1"/>
  <c r="I18" i="1" s="1"/>
  <c r="G18" i="3"/>
  <c r="G17" i="3"/>
  <c r="E16" i="3"/>
  <c r="G16" i="3" s="1"/>
  <c r="G15" i="3"/>
  <c r="G14" i="3"/>
  <c r="G10" i="3"/>
  <c r="G9" i="3"/>
  <c r="G8" i="3"/>
  <c r="I31" i="1" l="1"/>
  <c r="I35" i="1"/>
  <c r="G19" i="3"/>
  <c r="G11" i="3"/>
  <c r="H87" i="1" l="1"/>
  <c r="H85" i="1" s="1"/>
  <c r="H86" i="1" s="1"/>
</calcChain>
</file>

<file path=xl/sharedStrings.xml><?xml version="1.0" encoding="utf-8"?>
<sst xmlns="http://schemas.openxmlformats.org/spreadsheetml/2006/main" count="1021" uniqueCount="447">
  <si>
    <t>Bancos</t>
  </si>
  <si>
    <t>B.D.I.</t>
  </si>
  <si>
    <t>Encargos Sociais</t>
  </si>
  <si>
    <t>REQUALIFICAÇÃO DA SEDE NGI -ILHEUS - BA</t>
  </si>
  <si>
    <t xml:space="preserve">SINAPI - 01/2025 - Bahia
SBC - 02/2025 - Bahia
SICRO3 - 10/2024 - Bahia
ORSE - 12/2024 - Sergipe
</t>
  </si>
  <si>
    <t>25,0%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</si>
  <si>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</si>
  <si>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</si>
  <si>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</si>
  <si>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</si>
  <si>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</si>
  <si>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</si>
  <si>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</si>
  <si>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</si>
  <si>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</si>
  <si>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</si>
  <si>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</si>
  <si>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</si>
  <si>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 </t>
  </si>
  <si>
    <t>SERVIÇOS INICIAIS</t>
  </si>
  <si>
    <t/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</si>
  <si>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</si>
  <si>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</si>
  <si>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</si>
  <si>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</si>
  <si>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</si>
  <si>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</si>
  <si>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022079 </t>
  </si>
  <si>
    <t>SBC</t>
  </si>
  <si>
    <t>REMOCAO DE REVESTIMENTO EM LAMINADO</t>
  </si>
  <si>
    <t xml:space="preserve"> 1.3 </t>
  </si>
  <si>
    <t xml:space="preserve"> 023000 </t>
  </si>
  <si>
    <t>RETIRADA E RECOLOCACAO DE CORTINA VERTICAL</t>
  </si>
  <si>
    <t xml:space="preserve"> 1.4 </t>
  </si>
  <si>
    <t xml:space="preserve"> 23 </t>
  </si>
  <si>
    <t>ORSE</t>
  </si>
  <si>
    <t>Demolição de divisórias tipo divilux</t>
  </si>
  <si>
    <t xml:space="preserve"> 1.5 </t>
  </si>
  <si>
    <t xml:space="preserve"> 018504 </t>
  </si>
  <si>
    <t>ALUGUEL MENSAL ANDAIME TUBULAR ATE ALTURA 3,0 METROS</t>
  </si>
  <si>
    <t>MES</t>
  </si>
  <si>
    <t xml:space="preserve"> 1.6 </t>
  </si>
  <si>
    <t xml:space="preserve"> 97064 </t>
  </si>
  <si>
    <t>MONTAGEM E DESMONTAGEM DE ANDAIME TUBULAR TIPO "TORRE" (EXCLUSIVE ANDAIME E LIMPEZA). AF_03/2024</t>
  </si>
  <si>
    <t>M</t>
  </si>
  <si>
    <t xml:space="preserve"> 2 </t>
  </si>
  <si>
    <t>ADMINISTRAÇÃO DA OBRA</t>
  </si>
  <si>
    <t xml:space="preserve"> 2.1 </t>
  </si>
  <si>
    <t xml:space="preserve"> 90778 </t>
  </si>
  <si>
    <t>ENGENHEIRO CIVIL DE OBRA PLENO COM ENCARGOS COMPLEMENTARES</t>
  </si>
  <si>
    <t>H</t>
  </si>
  <si>
    <t xml:space="preserve"> 2.2 </t>
  </si>
  <si>
    <t xml:space="preserve"> 93572 </t>
  </si>
  <si>
    <t>ENCARREGADO GERAL DE OBRAS COM ENCARGOS COMPLEMENTARES</t>
  </si>
  <si>
    <t xml:space="preserve"> 3 </t>
  </si>
  <si>
    <t>TRANSPORTE</t>
  </si>
  <si>
    <t xml:space="preserve"> 3.1 </t>
  </si>
  <si>
    <t xml:space="preserve"> 023725 </t>
  </si>
  <si>
    <t>REMOCAO DE ENTULHO CARGA MANUAL EM CAMINHAO BASCULANTE 6M3</t>
  </si>
  <si>
    <t>m³</t>
  </si>
  <si>
    <t xml:space="preserve"> 4 </t>
  </si>
  <si>
    <t>PAREDES E PAINÉIS</t>
  </si>
  <si>
    <t xml:space="preserve"> 4.1 </t>
  </si>
  <si>
    <t xml:space="preserve"> 090054 </t>
  </si>
  <si>
    <t>DIVISORIA PAINEL/VIDRO-PAINEL C/ MSO/COMEIA E=35MM COLOCADA</t>
  </si>
  <si>
    <t xml:space="preserve"> 4.2 </t>
  </si>
  <si>
    <t xml:space="preserve"> 112424 </t>
  </si>
  <si>
    <t>PERSIANA VERTICAL EM PVC BRANCA</t>
  </si>
  <si>
    <t xml:space="preserve"> 4.3 </t>
  </si>
  <si>
    <t xml:space="preserve"> 140207 </t>
  </si>
  <si>
    <t>FECHADURA PARA DIVISORIA/TUBULAR TIPO SOPRANO</t>
  </si>
  <si>
    <t>UN</t>
  </si>
  <si>
    <t xml:space="preserve"> 4.4 </t>
  </si>
  <si>
    <t xml:space="preserve"> 100709 </t>
  </si>
  <si>
    <t>DOBRADIÇA EM AÇO/FERRO, 3" X 21/2", E=1,9 A 2MM, SEN ANEL, CROMADO OU ZINCADO, TAMPA BOLA, COM PARAFUSOS. AF_12/2019</t>
  </si>
  <si>
    <t xml:space="preserve"> 4.5 </t>
  </si>
  <si>
    <t xml:space="preserve"> 112598 </t>
  </si>
  <si>
    <t>PERFIL DE ALUMINIO CONTRAMARCO PARA PORTA - CM-151</t>
  </si>
  <si>
    <t xml:space="preserve"> 4.6 </t>
  </si>
  <si>
    <t xml:space="preserve"> 102164 </t>
  </si>
  <si>
    <t>INSTALAÇÃO DE VIDRO LISO INCOLOR, E = 5 MM, EM ESQUADRIA DE ALUMÍNIO OU PVC, FIXADO COM BAGUETE. AF_01/2021_PS</t>
  </si>
  <si>
    <t xml:space="preserve"> 5 </t>
  </si>
  <si>
    <t>REVESTIMENTOS</t>
  </si>
  <si>
    <t xml:space="preserve"> 5.1 </t>
  </si>
  <si>
    <t xml:space="preserve"> 120074 </t>
  </si>
  <si>
    <t>REGULARIZACAO E LIXAMENTO DE FORRO EM CONCRETO APARENTE</t>
  </si>
  <si>
    <t xml:space="preserve"> 5.2 </t>
  </si>
  <si>
    <t xml:space="preserve"> 180018 </t>
  </si>
  <si>
    <t>PINTURA COM SELADOR PARA TINTA ACRILICA</t>
  </si>
  <si>
    <t xml:space="preserve"> 5.3 </t>
  </si>
  <si>
    <t xml:space="preserve"> 88495 </t>
  </si>
  <si>
    <t>EMASSAMENTO COM MASSA LÁTEX, APLICAÇÃO EM PAREDE, UMA DEMÃO, LIXAMENTO MANUAL. AF_04/2023</t>
  </si>
  <si>
    <t xml:space="preserve"> 5.4 </t>
  </si>
  <si>
    <t xml:space="preserve"> 88489 </t>
  </si>
  <si>
    <t>PINTURA LÁTEX ACRÍLICA PREMIUM, APLICAÇÃO MANUAL EM PAREDES, DUAS DEMÃOS. AF_04/2023</t>
  </si>
  <si>
    <t xml:space="preserve"> 6 </t>
  </si>
  <si>
    <t>PAVIMENTAÇÕES</t>
  </si>
  <si>
    <t xml:space="preserve"> 6.1 </t>
  </si>
  <si>
    <t xml:space="preserve"> 98682 </t>
  </si>
  <si>
    <t>PISO CIMENTADO, TRAÇO 1:3 (CIMENTO E AREIA), ACABAMENTO RÚSTICO, ESPESSURA 3,0 CM, PREPARO MECÂNICO DA ARGAMASSA. AF_09/2020</t>
  </si>
  <si>
    <t xml:space="preserve"> 6.2 </t>
  </si>
  <si>
    <t xml:space="preserve"> 87262 </t>
  </si>
  <si>
    <t>REVESTIMENTO CERÂMICO PARA PISO COM PLACAS TIPO PORCELANATO DE DIMENSÕES 60X60 CM APLICADA EM AMBIENTES DE ÁREA ENTRE 5 M² E 10 M². AF_02/2023_PE</t>
  </si>
  <si>
    <t xml:space="preserve"> 6.3 </t>
  </si>
  <si>
    <t xml:space="preserve"> 98689 </t>
  </si>
  <si>
    <t>SOLEIRA EM GRANITO, LARGURA 15 CM, ESPESSURA 2,0 CM. AF_09/2020</t>
  </si>
  <si>
    <t xml:space="preserve"> 7 </t>
  </si>
  <si>
    <t>INSTALAÇÕES ELÉTRICAS</t>
  </si>
  <si>
    <t xml:space="preserve"> 7.1 </t>
  </si>
  <si>
    <t xml:space="preserve"> 063988 </t>
  </si>
  <si>
    <t>ELETROCALHA LISA TIPO ""U"" 400X50mm CHAPA 18 SEM TAMPA</t>
  </si>
  <si>
    <t xml:space="preserve"> 7.2 </t>
  </si>
  <si>
    <t xml:space="preserve"> 96562 </t>
  </si>
  <si>
    <t>SUPORTE PARA ELETROCALHA LISA OU PERFURADA EM AÇO GALVANIZADO, LARGURA 400 MM, EM PERFILADO COM COMPRIMENTO DE 45 CM FIXADO EM LAJE, POR METRO DE ELETROCALHA FIXADA. AF_09/2023</t>
  </si>
  <si>
    <t xml:space="preserve"> 7.3 </t>
  </si>
  <si>
    <t xml:space="preserve"> 067221 </t>
  </si>
  <si>
    <t>ELETRODUTO PVC RIGIDO ROSCAVEL 3/4""</t>
  </si>
  <si>
    <t xml:space="preserve"> 7.4 </t>
  </si>
  <si>
    <t xml:space="preserve"> 059051 </t>
  </si>
  <si>
    <t>ABRACADEIRA DE PVC 3/4"" E015500015 WETZEL</t>
  </si>
  <si>
    <t xml:space="preserve"> 7.5 </t>
  </si>
  <si>
    <t xml:space="preserve"> 104402 </t>
  </si>
  <si>
    <t>CONDULETE DE PVC, TIPO C, PARA ELETRODUTO DE PVC SOLDÁVEL DN 25 MM (3/4'</t>
  </si>
  <si>
    <t xml:space="preserve"> 7.6 </t>
  </si>
  <si>
    <t xml:space="preserve"> 95811 </t>
  </si>
  <si>
    <t>CONDULETE DE PVC, TIPO LB, PARA ELETRODUTO DE PVC SOLDÁVEL DN 25 MM (3/4'</t>
  </si>
  <si>
    <t xml:space="preserve"> 7.7 </t>
  </si>
  <si>
    <t xml:space="preserve"> 104399 </t>
  </si>
  <si>
    <t>CONDULETE DE PVC, TIPO LR, PARA ELETRODUTO DE PVC SOLDÁVEL DN 25 MM (3/4'</t>
  </si>
  <si>
    <t xml:space="preserve"> 7.8 </t>
  </si>
  <si>
    <t xml:space="preserve"> 95808 </t>
  </si>
  <si>
    <t>CONDULETE DE PVC, TIPO LL, PARA ELETRODUTO DE PVC SOLDÁVEL DN 25 MM (3/4'</t>
  </si>
  <si>
    <t xml:space="preserve"> 7.9 </t>
  </si>
  <si>
    <t xml:space="preserve"> 104396 </t>
  </si>
  <si>
    <t>CONDULETE DE PVC, TIPO E, PARA ELETRODUTO DE PVC SOLDÁVEL DN 25 MM (3/4'</t>
  </si>
  <si>
    <t xml:space="preserve"> 7.10 </t>
  </si>
  <si>
    <t xml:space="preserve"> 104404 </t>
  </si>
  <si>
    <t>CONDULETE DE PVC, TIPO T, PARA ELETRODUTO DE PVC SOLDÁVEL DN 25 MM (3/4'</t>
  </si>
  <si>
    <t xml:space="preserve"> 7.11 </t>
  </si>
  <si>
    <t xml:space="preserve"> 95814 </t>
  </si>
  <si>
    <t>CONDULETE DE PVC, TIPO TB, PARA ELETRODUTO DE PVC SOLDÁVEL DN 25 MM (3/4'</t>
  </si>
  <si>
    <t xml:space="preserve"> 7.12 </t>
  </si>
  <si>
    <t xml:space="preserve"> 95817 </t>
  </si>
  <si>
    <t>CONDULETE DE PVC, TIPO X, PARA ELETRODUTO DE PVC SOLDÁVEL DN 25 MM (3/4"), APARENTE - FORNECIMENTO E INSTALAÇÃO. AF_10/2022</t>
  </si>
  <si>
    <t xml:space="preserve"> 7.13 </t>
  </si>
  <si>
    <t xml:space="preserve"> 91926 </t>
  </si>
  <si>
    <t>CABO DE COBRE FLEXÍVEL ISOLADO, 2,5 MM², ANTI-CHAMA 450/750 V, PARA CIRCUITOS TERMINAIS - FORNECIMENTO E INSTALAÇÃO. AF_03/2023</t>
  </si>
  <si>
    <t xml:space="preserve"> 7.14 </t>
  </si>
  <si>
    <t xml:space="preserve"> 91928 </t>
  </si>
  <si>
    <t>CABO DE COBRE FLEXÍVEL ISOLADO, 4 MM², ANTI-CHAMA 450/750 V, PARA CIRCUITOS TERMINAIS - FORNECIMENTO E INSTALAÇÃO. AF_03/2023</t>
  </si>
  <si>
    <t xml:space="preserve"> 7.15 </t>
  </si>
  <si>
    <t xml:space="preserve"> 98297 </t>
  </si>
  <si>
    <t>CABO ELETRÔNICO CATEGORIA 6, INSTALADO EM EDIFICAÇÃO INSTITUCIONAL - FORNECIMENTO E INSTALAÇÃO. AF_11/2019</t>
  </si>
  <si>
    <t xml:space="preserve"> 7.16 </t>
  </si>
  <si>
    <t xml:space="preserve"> 91953 </t>
  </si>
  <si>
    <t>INTERRUPTOR SIMPLES (1 MÓDULO), 10A/250V, INCLUINDO SUPORTE E PLACA - FORNECIMENTO E INSTALAÇÃO. AF_03/2023</t>
  </si>
  <si>
    <t xml:space="preserve"> 7.17 </t>
  </si>
  <si>
    <t xml:space="preserve"> 92009 </t>
  </si>
  <si>
    <t>TOMADA BAIXA DE EMBUTIR (2 MÓDULOS), 2P+T 20 A, INCLUINDO SUPORTE E PLACA - FORNECIMENTO E INSTALAÇÃO. AF_03/2023</t>
  </si>
  <si>
    <t xml:space="preserve"> 7.18 </t>
  </si>
  <si>
    <t xml:space="preserve"> 060064 </t>
  </si>
  <si>
    <t>LUMINARIA DE SOBREPOR LED LUMIFACIL 40/1 6500K TASCHIBRA</t>
  </si>
  <si>
    <t xml:space="preserve"> 7.19 </t>
  </si>
  <si>
    <t xml:space="preserve"> 100903 </t>
  </si>
  <si>
    <t>LÂMPADA TUBULAR LED DE 18/20 W, COM SOQUETE, BASE G13 - FORNECIMENTO E INSTALAÇÃO. AF_09/2024_PS</t>
  </si>
  <si>
    <t xml:space="preserve"> 7.20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</si>
  <si>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</si>
  <si>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</si>
  <si>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7.21 </t>
  </si>
  <si>
    <t xml:space="preserve"> 93654 </t>
  </si>
  <si>
    <t>DISJUNTOR MONOPOLAR TIPO DIN, CORRENTE NOMINAL DE 16A - FORNECIMENTO E INSTALAÇÃO. AF_10/2020</t>
  </si>
  <si>
    <t xml:space="preserve"> 7.22 </t>
  </si>
  <si>
    <t xml:space="preserve"> 93661 </t>
  </si>
  <si>
    <t>DISJUNTOR BIPOLAR TIPO DIN, CORRENTE NOMINAL DE 16A - FORNECIMENTO E INSTALAÇÃO. AF_10/2020</t>
  </si>
  <si>
    <t xml:space="preserve"> 7.23 </t>
  </si>
  <si>
    <t xml:space="preserve"> 88264 </t>
  </si>
  <si>
    <t>ELETRICISTA COM ENCARGOS COMPLEMENTARES</t>
  </si>
  <si>
    <t xml:space="preserve"> 7.24 </t>
  </si>
  <si>
    <t xml:space="preserve"> 88247 </t>
  </si>
  <si>
    <t>AUXILIAR DE ELETRICISTA COM ENCARGOS COMPLEMENTARES</t>
  </si>
  <si>
    <t xml:space="preserve"> 7.25 </t>
  </si>
  <si>
    <t xml:space="preserve"> 000062 </t>
  </si>
  <si>
    <t>PROJETO DE INSTALACAO ELETRICA EDIFICACAO</t>
  </si>
  <si>
    <t xml:space="preserve"> 8 </t>
  </si>
  <si>
    <t>INSTALAÇÕES DE AR CONDICIONADO</t>
  </si>
  <si>
    <t xml:space="preserve"> 8.1 </t>
  </si>
  <si>
    <t xml:space="preserve"> 100308 </t>
  </si>
  <si>
    <t>MECÂNICO DE REFRIGERAÇÃO COM ENCARGOS COMPLEMENTARES</t>
  </si>
  <si>
    <t xml:space="preserve"> 8.2 </t>
  </si>
  <si>
    <t xml:space="preserve"> 8.3 </t>
  </si>
  <si>
    <t xml:space="preserve"> 88325 </t>
  </si>
  <si>
    <t>VIDRACEIRO COM ENCARGOS COMPLEMENTARES</t>
  </si>
  <si>
    <t xml:space="preserve"> 8.4 </t>
  </si>
  <si>
    <t xml:space="preserve"> 103250 </t>
  </si>
  <si>
    <t>AR CONDICIONADO SPLIT INVERTER, HI-WALL (PAREDE), 18000 BTU/H, CICLO FRIO - FORNECIMENTO E INSTALAÇÃO. AF_11/2021_PE</t>
  </si>
  <si>
    <t xml:space="preserve"> 8.5 </t>
  </si>
  <si>
    <t xml:space="preserve"> 103262 </t>
  </si>
  <si>
    <t>AR CONDICIONADO SPLIT ON/OFF, PISO TETO, 36.000 BTU/H, CICLO FRIO - FORNECIMENTO E INSTALAÇÃO. AF_11/2021_PSE</t>
  </si>
  <si>
    <t xml:space="preserve"> 8.6 </t>
  </si>
  <si>
    <t xml:space="preserve"> 00039665 </t>
  </si>
  <si>
    <t>TUBO DE COBRE FLEXIVEL, D = 5/8 ", E = 0,79 MM, PARA AR-CONDICIONADO/ INSTALACOES GAS RESIDENCIAIS E COMERCIAIS</t>
  </si>
  <si>
    <t xml:space="preserve"> 8.7 </t>
  </si>
  <si>
    <t xml:space="preserve"> 00039662 </t>
  </si>
  <si>
    <t>TUBO DE COBRE FLEXIVEL, D = 1/4 ", E = 0,79 MM, PARA AR-CONDICIONADO/ INSTALACOES GAS RESIDENCIAIS E COMERCIAIS</t>
  </si>
  <si>
    <t xml:space="preserve"> 8.8 </t>
  </si>
  <si>
    <t xml:space="preserve"> 00039711 </t>
  </si>
  <si>
    <t>TUBO DE ESPUMA DE POLIETILENO EXPANDIDO FLEXIVEL PARA ISOLAMENTO TERMICO DE TUBULACAO DE AR CONDICIONADO, AGUA QUENTE, DN 1 5/8", E= 10 MM</t>
  </si>
  <si>
    <t xml:space="preserve"> 8.9 </t>
  </si>
  <si>
    <t xml:space="preserve"> 00039713 </t>
  </si>
  <si>
    <t>TUBO DE ESPUMA DE POLIETILENO EXPANDIDO FLEXIVEL PARA ISOLAMENTO TERMICO DE TUBULACAO DE AR CONDICIONADO, AGUA QUENTE, DN 1/4", E= 10 MM</t>
  </si>
  <si>
    <t xml:space="preserve"> 8.10 </t>
  </si>
  <si>
    <t xml:space="preserve"> 00037458 </t>
  </si>
  <si>
    <t>MANGUEIRA CRISTAL, LISA, PVC TRANSPARENTE, 1/2" X 2 MM</t>
  </si>
  <si>
    <t xml:space="preserve"> 8.11 </t>
  </si>
  <si>
    <t xml:space="preserve"> 00000412 </t>
  </si>
  <si>
    <t>ABRACADEIRA DE NYLON PARA AMARRACAO DE CABOS, COMPRIMENTO DE *230* X *7,6* MM</t>
  </si>
  <si>
    <t xml:space="preserve"> 8.12 </t>
  </si>
  <si>
    <t xml:space="preserve"> 00039634 </t>
  </si>
  <si>
    <t>FITA ADESIVA ANTICORROSIVA DE PVC FLEXIVEL, COR PRETA, PARA PROTECAO TUBULACAO, 50 MM X 30 M (L X C), E= *0,25* MM</t>
  </si>
  <si>
    <t xml:space="preserve"> 8.13 </t>
  </si>
  <si>
    <t xml:space="preserve"> 00020111 </t>
  </si>
  <si>
    <t>FITA ISOLANTE ADESIVA ANTICHAMA, USO ATE 750 V, EM ROLO DE 19 MM X 20 M</t>
  </si>
  <si>
    <t xml:space="preserve"> 8.14 </t>
  </si>
  <si>
    <t xml:space="preserve"> 104762 </t>
  </si>
  <si>
    <t>FURO MECANIZADO EM CONCRETO, COM MARTELO DEMOLIDOR, PARA INSTALAÇÕES ELÉTRICAS, DIÂMETROS MAIORES QUE 40 MM E MENORES OU IGUAIS A 75 MM. AF_09/2023</t>
  </si>
  <si>
    <t xml:space="preserve"> 8.15 </t>
  </si>
  <si>
    <t xml:space="preserve"> 93664 </t>
  </si>
  <si>
    <t>DISJUNTOR BIPOLAR TIPO DIN, CORRENTE NOMINAL DE 32A - FORNECIMENTO E INSTALAÇÃO. AF_10/2020</t>
  </si>
  <si>
    <t xml:space="preserve"> 8.16 </t>
  </si>
  <si>
    <t xml:space="preserve"> 93663 </t>
  </si>
  <si>
    <t>DISJUNTOR BIPOLAR TIPO DIN, CORRENTE NOMINAL DE 25A - FORNECIMENTO E INSTALAÇÃO. AF_10/2020</t>
  </si>
  <si>
    <t xml:space="preserve"> 8.17 </t>
  </si>
  <si>
    <t xml:space="preserve"> 00039467 </t>
  </si>
  <si>
    <t>DISPOSITIVO DPS CLASSE II, 1 POLO, TENSAO MAXIMA DE 175 V, CORRENTE MAXIMA DE *45* KA (TIPO AC)</t>
  </si>
  <si>
    <t xml:space="preserve"> 8.18 </t>
  </si>
  <si>
    <t xml:space="preserve"> 91929 </t>
  </si>
  <si>
    <t>CABO DE COBRE FLEXÍVEL ISOLADO, 4 MM², ANTI-CHAMA 0,6/1,0 KV, PARA CIRCUITOS TERMINAIS - FORNECIMENTO E INSTALAÇÃO. AF_03/2023</t>
  </si>
  <si>
    <t xml:space="preserve"> 8.19 </t>
  </si>
  <si>
    <t xml:space="preserve"> 8.20 </t>
  </si>
  <si>
    <t xml:space="preserve"> 001276 </t>
  </si>
  <si>
    <t>CABO PP CORDPLAST 4 CONDUTORES 450/750V 4,0mm2</t>
  </si>
  <si>
    <t xml:space="preserve"> 9 </t>
  </si>
  <si>
    <t>COMPLEMENTAÇÃO</t>
  </si>
  <si>
    <t xml:space="preserve"> 9.1 </t>
  </si>
  <si>
    <t xml:space="preserve"> 210023 </t>
  </si>
  <si>
    <t>LIMPEZA FINAL DE OBRAS</t>
  </si>
  <si>
    <t>Total sem BDI</t>
  </si>
  <si>
    <t>Total do BDI</t>
  </si>
  <si>
    <t>Total Geral</t>
  </si>
  <si>
    <t>_______________________________________________________________
Edison Wilson
Setor de Engenharia</t>
  </si>
  <si>
    <t>MEMÓRIA DE CÁLCULO</t>
  </si>
  <si>
    <t>LEVANTAMENTO DE QUANTIDADES</t>
  </si>
  <si>
    <t>comprim.</t>
  </si>
  <si>
    <t>largura</t>
  </si>
  <si>
    <t>área</t>
  </si>
  <si>
    <t>SEDE DO NGI</t>
  </si>
  <si>
    <t>ANTES DA REQUALIFICAÇÃO</t>
  </si>
  <si>
    <t>SALA DOS SERVIDORES</t>
  </si>
  <si>
    <t xml:space="preserve">SALÃO VAZIO </t>
  </si>
  <si>
    <t>SALA DO CHEFE</t>
  </si>
  <si>
    <t>APÓS A REQUALIFICAÇÃO</t>
  </si>
  <si>
    <t>SALA DE ESTAR</t>
  </si>
  <si>
    <t>SALA DE REUNIÃO</t>
  </si>
  <si>
    <t>HALL</t>
  </si>
  <si>
    <t>Serviços  Técnicos</t>
  </si>
  <si>
    <t>Q</t>
  </si>
  <si>
    <t>Unid.</t>
  </si>
  <si>
    <t>1..1</t>
  </si>
  <si>
    <t>area = 1,20 x 2,40 = 2,88 m²</t>
  </si>
  <si>
    <t>1..2</t>
  </si>
  <si>
    <t>REMOÇÃO DE PISO LAMINADO PAVIFLEX</t>
  </si>
  <si>
    <t>A= 5,00 x 21,40 = 107,00 m²</t>
  </si>
  <si>
    <t>1.3</t>
  </si>
  <si>
    <t xml:space="preserve">REMOÇÃO DE PERSIANAS VERTICAIS  SEM REAPROVEITAMENTO. </t>
  </si>
  <si>
    <t>A= 8,40 x 2,95 = 24,78 m²</t>
  </si>
  <si>
    <t>1.4</t>
  </si>
  <si>
    <t xml:space="preserve">A = (5,00 + 5,00) x 3,00 = 30,00 m² </t>
  </si>
  <si>
    <t>1.5</t>
  </si>
  <si>
    <t>LOCACAO DE ANDAIME METALICO TUBULAR TIPO TORRE</t>
  </si>
  <si>
    <t>2 TORRES X 2 MESES = 4</t>
  </si>
  <si>
    <t>MÊS</t>
  </si>
  <si>
    <t>1.6</t>
  </si>
  <si>
    <t>2 TORRES DE 3 M X 4 VEZES</t>
  </si>
  <si>
    <t>Periodo de 13 semanas x 4h/semana = 103 h</t>
  </si>
  <si>
    <t>h</t>
  </si>
  <si>
    <t xml:space="preserve"> 90776 </t>
  </si>
  <si>
    <t>ENCARREGADO GERAL COM ENCARGOS COMPLEMENTARES</t>
  </si>
  <si>
    <t>3 meses</t>
  </si>
  <si>
    <t>mês</t>
  </si>
  <si>
    <t>3.1</t>
  </si>
  <si>
    <t>vou considerar 2 caminhões de entulho =2 x  5 = 10,00m³</t>
  </si>
  <si>
    <t>4.1</t>
  </si>
  <si>
    <t>DIVISÓRIAS DE VIDRO DUPLO COM PERSIANA</t>
  </si>
  <si>
    <t>Divisórias novas</t>
  </si>
  <si>
    <t>A = ( 5,00 + 4,30 ) x 3,00 = 27,90 m²</t>
  </si>
  <si>
    <t>Divisórias novas ( no lugar das que foram removidas)</t>
  </si>
  <si>
    <t>A= 30,00 m²</t>
  </si>
  <si>
    <t>4.2</t>
  </si>
  <si>
    <t>PERSIANAS VERTICAIS</t>
  </si>
  <si>
    <t>A = 3,00 x (4,10 + 4,10) = 24,60 m²</t>
  </si>
  <si>
    <t>4.3</t>
  </si>
  <si>
    <t>as 5 portas de divisórias</t>
  </si>
  <si>
    <t>uni</t>
  </si>
  <si>
    <t>4.4</t>
  </si>
  <si>
    <t>4.5</t>
  </si>
  <si>
    <t>L = (0,80 + 2,10 ) x 2 x 5 = 29,00 ml</t>
  </si>
  <si>
    <t>ml</t>
  </si>
  <si>
    <t>4.6</t>
  </si>
  <si>
    <t>INSTALAÇÃO DE VIDRO LISO e = 5 mm</t>
  </si>
  <si>
    <t>A= 2,00m x 1,00 m x 4 unidades = 8 m²</t>
  </si>
  <si>
    <t>5.1</t>
  </si>
  <si>
    <t xml:space="preserve"> 87273 </t>
  </si>
  <si>
    <t>LIXAMENTO E PREPARO DE SUPERFÍCIES DO TETO</t>
  </si>
  <si>
    <t>Ateto= 5,00 x 21,40 = 107,00 m²</t>
  </si>
  <si>
    <t>Apilares=(0,30 + 0,15 + 0,15) x 3,00 x 8  = 14,40 m²</t>
  </si>
  <si>
    <t>5.2</t>
  </si>
  <si>
    <t xml:space="preserve"> 88411 </t>
  </si>
  <si>
    <t>APLICAÇÃO MANUAL DE FUNDO SELADOR ACRÍLICO EM PANOS COM PRESENÇA DE VÃOS DE EDIFÍCIOS DE MÚLTIPLOS PAVIMENTOS. AF_03/2024</t>
  </si>
  <si>
    <t>A= a do itrm anterior= 121,40 m²</t>
  </si>
  <si>
    <t>5.3</t>
  </si>
  <si>
    <t>5.4</t>
  </si>
  <si>
    <t>6.1</t>
  </si>
  <si>
    <t>CONTRAPISO CIMENTADO, TRAÇO 1:3 (CIMENTO E AREIA), ACABAMENTO RÚSTICO, ESPESSURA 3,0 CM, PREPARO MECÂNICO DA ARGAMASSA. AF_09/2020</t>
  </si>
  <si>
    <t>6.2</t>
  </si>
  <si>
    <t xml:space="preserve"> 87248 </t>
  </si>
  <si>
    <t>REVESTIMENTO CERÂMICO PARA PISO COM PLACAS TIPO ESMALTADA DE DIMENSÕES 35X35 CM APLICADA EM AMBIENTES DE ÁREA MAIOR QUE 10 M2. AF_02/2023_PE</t>
  </si>
  <si>
    <t>6.3</t>
  </si>
  <si>
    <t>7.1</t>
  </si>
  <si>
    <t xml:space="preserve">ELTROCALHA PERFURADA METÁLICA </t>
  </si>
  <si>
    <t>2 X 6,00M = 12 M</t>
  </si>
  <si>
    <t>ML</t>
  </si>
  <si>
    <t>7.2</t>
  </si>
  <si>
    <t>SUPORTE PARA ELETROCALHA PERFURADA</t>
  </si>
  <si>
    <t>IDEM AO ANTERIOR</t>
  </si>
  <si>
    <t>7.3</t>
  </si>
  <si>
    <t xml:space="preserve"> 91863 </t>
  </si>
  <si>
    <t>110M ( ELÉTRICA ) + 110 M ( L=0GICA) = 220 M</t>
  </si>
  <si>
    <t>7.4</t>
  </si>
  <si>
    <t>ABRAÇADEIRA 3/4</t>
  </si>
  <si>
    <t>Cada 3 m na vertical leva 2 abraçadeiras</t>
  </si>
  <si>
    <t>220 m / 3 x 2 = 148 UNI ( elétrica + lçogica)</t>
  </si>
  <si>
    <t>7.5</t>
  </si>
  <si>
    <t xml:space="preserve"> 91890 </t>
  </si>
  <si>
    <t>CONDULETE C</t>
  </si>
  <si>
    <t>7.6</t>
  </si>
  <si>
    <t xml:space="preserve"> 91875 </t>
  </si>
  <si>
    <t>CONDULETE LB</t>
  </si>
  <si>
    <t>7.7</t>
  </si>
  <si>
    <t xml:space="preserve"> 91927 </t>
  </si>
  <si>
    <t>CONDULETE LR</t>
  </si>
  <si>
    <t>7.8</t>
  </si>
  <si>
    <t>CONDULETE LL</t>
  </si>
  <si>
    <t>7.9</t>
  </si>
  <si>
    <t xml:space="preserve"> 91939 </t>
  </si>
  <si>
    <t>CONDULETE E</t>
  </si>
  <si>
    <t>7.10</t>
  </si>
  <si>
    <t xml:space="preserve"> 91937 </t>
  </si>
  <si>
    <t>CONDULETE T</t>
  </si>
  <si>
    <t>7.11</t>
  </si>
  <si>
    <t xml:space="preserve"> 92022 </t>
  </si>
  <si>
    <t>CONDULETE TB</t>
  </si>
  <si>
    <t>7.12</t>
  </si>
  <si>
    <t xml:space="preserve"> 91959 </t>
  </si>
  <si>
    <t>CONDULETE X</t>
  </si>
  <si>
    <t>7.13</t>
  </si>
  <si>
    <t>CABO 2,5 MM²</t>
  </si>
  <si>
    <t>m</t>
  </si>
  <si>
    <t>7.14</t>
  </si>
  <si>
    <t>CABO 4,0 MM²</t>
  </si>
  <si>
    <t>7.15</t>
  </si>
  <si>
    <t>CABO ELETRONICO CAT 6</t>
  </si>
  <si>
    <t>7.16</t>
  </si>
  <si>
    <t>7.17</t>
  </si>
  <si>
    <t>7.18</t>
  </si>
  <si>
    <t xml:space="preserve">LUMINÁRIA DE LED </t>
  </si>
  <si>
    <t>7.19</t>
  </si>
  <si>
    <t>7.20</t>
  </si>
  <si>
    <t xml:space="preserve"> 101876 </t>
  </si>
  <si>
    <t>QUADRO DE DISTRIBUIÇÃO DE ENERGIA EM PVC, DE EMBUTIR, SEM BARRAMENTO, PARA 6 DISJUNTORES - FORNECIMENTO E INSTALAÇÃO. AF_10/2020</t>
  </si>
  <si>
    <t>7.21</t>
  </si>
  <si>
    <t>7.22</t>
  </si>
  <si>
    <t>7.23</t>
  </si>
  <si>
    <t>Estimado , com folga, 4 semanas para a execução da mão de obra de serviços elétricos</t>
  </si>
  <si>
    <t>7.24</t>
  </si>
  <si>
    <t>7.25</t>
  </si>
  <si>
    <t>PROJETO DE INSTALAÇÃO ELÉTRICA</t>
  </si>
  <si>
    <t xml:space="preserve">Serviços e quantidades das instalações elétricas foram estimadas baseado em  ante-projeto </t>
  </si>
  <si>
    <t>Este item remunera o respectivo projeto elétrico, que deverá ser feito pela contratada</t>
  </si>
  <si>
    <t>8.1</t>
  </si>
  <si>
    <t>8.2</t>
  </si>
  <si>
    <t>8.3</t>
  </si>
  <si>
    <t xml:space="preserve">para furar os vidros para passar a btubulação </t>
  </si>
  <si>
    <t>8.4</t>
  </si>
  <si>
    <t xml:space="preserve"> 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</si>
  <si>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</si>
  <si>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</si>
  <si>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</si>
  <si>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</si>
  <si>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</si>
  <si>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</si>
  <si>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</si>
  <si>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</si>
  <si>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</si>
  <si>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UNI</t>
  </si>
  <si>
    <t>8.14</t>
  </si>
  <si>
    <t>8.15</t>
  </si>
  <si>
    <t>unid</t>
  </si>
  <si>
    <t>8.16</t>
  </si>
  <si>
    <t>8.17</t>
  </si>
  <si>
    <t>8.18</t>
  </si>
  <si>
    <t>n</t>
  </si>
  <si>
    <t>8.19</t>
  </si>
  <si>
    <t>ABO DE COBRE FLEXÍVEL ISOLADO, 2,5 MM², ANTI-CHAMA 450/750 V, PARA CIRCUITOS TERMINAIS - FORNECIMENTO E INSTALAÇÃO. AF_03/2023</t>
  </si>
  <si>
    <t>8.20</t>
  </si>
  <si>
    <t>ABO PP CORDPLAST 4 CONDUTORES 450/750V 4,0mm2</t>
  </si>
  <si>
    <t>COMPLEMENTAÇÃO DA OBRA</t>
  </si>
  <si>
    <t>9.1</t>
  </si>
  <si>
    <t>Cronograma Físico e Financeiro</t>
  </si>
  <si>
    <t>Total Por Etapa</t>
  </si>
  <si>
    <t>30 DIAS</t>
  </si>
  <si>
    <t>60 DIAS</t>
  </si>
  <si>
    <t>90 DIAS</t>
  </si>
  <si>
    <t>Porcentagem</t>
  </si>
  <si>
    <t>20,95%</t>
  </si>
  <si>
    <t>36,14%</t>
  </si>
  <si>
    <t>42,92%</t>
  </si>
  <si>
    <t>Custo</t>
  </si>
  <si>
    <t>Porcentagem Acumulado</t>
  </si>
  <si>
    <t>57,08%</t>
  </si>
  <si>
    <t>100,0%</t>
  </si>
  <si>
    <t>Custo Acumulado</t>
  </si>
  <si>
    <t>Periodo de 3 meses de obra</t>
  </si>
  <si>
    <t>Na retirada dos 4 ares condicionados teremos que colocar vidros novos e inteiros</t>
  </si>
  <si>
    <t>5.5</t>
  </si>
  <si>
    <t>IMPERMEABILIZAÇÃO DE SUPERFÍCIE COM MEMBRANA À BASE DE RESINA ACRÍLICA, 3 DEMÃOS.</t>
  </si>
  <si>
    <t xml:space="preserve"> 5.5</t>
  </si>
  <si>
    <r>
      <t>N</t>
    </r>
    <r>
      <rPr>
        <sz val="10"/>
        <color rgb="FF000000"/>
        <rFont val="Arial"/>
        <family val="1"/>
      </rPr>
      <t>a porta de entrada do corredor central  para a sala de estar (recepção)</t>
    </r>
  </si>
  <si>
    <t>Carta convite nº 127/2025</t>
  </si>
  <si>
    <t>Obra: REQUALIFICAÇÃO DA SEDE NGI -ILHEUS - BA</t>
  </si>
  <si>
    <t xml:space="preserve">100,00%
</t>
  </si>
  <si>
    <t xml:space="preserve">60,00%
</t>
  </si>
  <si>
    <t xml:space="preserve">20,00%
</t>
  </si>
  <si>
    <t xml:space="preserve">33,00%
</t>
  </si>
  <si>
    <t xml:space="preserve">50,00%
</t>
  </si>
  <si>
    <t xml:space="preserve">34,00%
</t>
  </si>
  <si>
    <t xml:space="preserve">80,00%
</t>
  </si>
  <si>
    <t xml:space="preserve">30,00%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</si>
</sst>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1"/>
      <name val="Arial"/>
      <family val="1"/>
    </font>
    <font>
      <sz val="11"/>
      <color theme="1"/>
      <name val="Aptos Narrow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6"/>
      <color rgb="FF000000"/>
      <name val="Arial"/>
      <family val="1"/>
    </font>
    <font>
      <sz val="16"/>
      <color rgb="FF000000"/>
      <name val="Arial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2"/>
    </font>
    <font>
      <sz val="12"/>
      <color theme="1"/>
      <name val="Aptos Narrow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7" fillId="7" borderId="4" xfId="0" applyFont="1" applyFill="1" applyBorder="1" applyAlignment="1">
      <alignment horizontal="left" vertical="top" wrapText="1"/>
    </xf>
    <xf numFmtId="0" fontId="8" fillId="8" borderId="5" xfId="0" applyFont="1" applyFill="1" applyBorder="1" applyAlignment="1">
      <alignment horizontal="center" vertical="top" wrapText="1"/>
    </xf>
    <xf numFmtId="0" fontId="9" fillId="9" borderId="6" xfId="0" applyFont="1" applyFill="1" applyBorder="1" applyAlignment="1">
      <alignment horizontal="right" vertical="top" wrapText="1"/>
    </xf>
    <xf numFmtId="4" fontId="10" fillId="10" borderId="7" xfId="0" applyNumberFormat="1" applyFont="1" applyFill="1" applyBorder="1" applyAlignment="1">
      <alignment horizontal="right" vertical="top" wrapText="1"/>
    </xf>
    <xf numFmtId="0" fontId="12" fillId="11" borderId="8" xfId="0" applyFont="1" applyFill="1" applyBorder="1" applyAlignment="1">
      <alignment horizontal="left" vertical="top" wrapText="1"/>
    </xf>
    <xf numFmtId="0" fontId="13" fillId="12" borderId="9" xfId="0" applyFont="1" applyFill="1" applyBorder="1" applyAlignment="1">
      <alignment horizontal="center" vertical="top" wrapText="1"/>
    </xf>
    <xf numFmtId="4" fontId="15" fillId="14" borderId="11" xfId="0" applyNumberFormat="1" applyFont="1" applyFill="1" applyBorder="1" applyAlignment="1">
      <alignment horizontal="right" vertical="top" wrapText="1"/>
    </xf>
    <xf numFmtId="0" fontId="17" fillId="15" borderId="12" xfId="0" applyFont="1" applyFill="1" applyBorder="1" applyAlignment="1">
      <alignment horizontal="left" vertical="top" wrapText="1"/>
    </xf>
    <xf numFmtId="0" fontId="18" fillId="16" borderId="13" xfId="0" applyFont="1" applyFill="1" applyBorder="1" applyAlignment="1">
      <alignment horizontal="center" vertical="top" wrapText="1"/>
    </xf>
    <xf numFmtId="4" fontId="20" fillId="18" borderId="15" xfId="0" applyNumberFormat="1" applyFont="1" applyFill="1" applyBorder="1" applyAlignment="1">
      <alignment horizontal="right" vertical="top" wrapText="1"/>
    </xf>
    <xf numFmtId="0" fontId="21" fillId="19" borderId="0" xfId="0" applyFont="1" applyFill="1" applyAlignment="1">
      <alignment horizontal="left" vertical="top" wrapText="1"/>
    </xf>
    <xf numFmtId="0" fontId="22" fillId="20" borderId="0" xfId="0" applyFont="1" applyFill="1" applyAlignment="1">
      <alignment horizontal="center" vertical="top" wrapText="1"/>
    </xf>
    <xf numFmtId="0" fontId="23" fillId="21" borderId="0" xfId="0" applyFont="1" applyFill="1" applyAlignment="1">
      <alignment horizontal="right" vertical="top" wrapText="1"/>
    </xf>
    <xf numFmtId="0" fontId="25" fillId="23" borderId="0" xfId="0" applyFont="1" applyFill="1" applyAlignment="1">
      <alignment horizontal="left" vertical="top" wrapText="1"/>
    </xf>
    <xf numFmtId="0" fontId="26" fillId="24" borderId="0" xfId="0" applyFont="1" applyFill="1" applyAlignment="1">
      <alignment horizontal="center" vertical="top" wrapText="1"/>
    </xf>
    <xf numFmtId="0" fontId="0" fillId="0" borderId="0" xfId="0"/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0" fontId="29" fillId="0" borderId="18" xfId="0" applyFont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0" fontId="32" fillId="0" borderId="0" xfId="0" applyFont="1" applyAlignment="1">
      <alignment horizontal="center"/>
    </xf>
    <xf numFmtId="4" fontId="0" fillId="0" borderId="19" xfId="0" applyNumberFormat="1" applyBorder="1" applyAlignment="1">
      <alignment horizontal="center"/>
    </xf>
    <xf numFmtId="0" fontId="33" fillId="0" borderId="0" xfId="0" applyFont="1" applyAlignment="1">
      <alignment horizontal="center"/>
    </xf>
    <xf numFmtId="0" fontId="34" fillId="27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left"/>
    </xf>
    <xf numFmtId="4" fontId="27" fillId="0" borderId="18" xfId="0" applyNumberFormat="1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" fillId="0" borderId="18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35" fillId="0" borderId="0" xfId="0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0" fontId="36" fillId="27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 wrapText="1"/>
    </xf>
    <xf numFmtId="0" fontId="12" fillId="28" borderId="18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12" fillId="28" borderId="20" xfId="0" applyFont="1" applyFill="1" applyBorder="1" applyAlignment="1">
      <alignment horizontal="left" vertical="center" wrapText="1"/>
    </xf>
    <xf numFmtId="0" fontId="12" fillId="28" borderId="21" xfId="0" applyFont="1" applyFill="1" applyBorder="1" applyAlignment="1">
      <alignment horizontal="left" vertical="center" wrapText="1"/>
    </xf>
    <xf numFmtId="0" fontId="12" fillId="28" borderId="0" xfId="0" applyFont="1" applyFill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0" fillId="0" borderId="0" xfId="0" applyAlignment="1">
      <alignment horizontal="left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41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2" fillId="26" borderId="0" xfId="0" applyFont="1" applyFill="1" applyAlignment="1">
      <alignment horizontal="left" vertical="top" wrapText="1"/>
    </xf>
    <xf numFmtId="0" fontId="11" fillId="26" borderId="0" xfId="0" applyFont="1" applyFill="1" applyAlignment="1">
      <alignment horizontal="left" vertical="top" wrapText="1"/>
    </xf>
    <xf numFmtId="0" fontId="2" fillId="26" borderId="16" xfId="0" applyFont="1" applyFill="1" applyBorder="1" applyAlignment="1">
      <alignment horizontal="left" vertical="top" wrapText="1"/>
    </xf>
    <xf numFmtId="0" fontId="2" fillId="26" borderId="16" xfId="0" applyFont="1" applyFill="1" applyBorder="1" applyAlignment="1">
      <alignment horizontal="right" vertical="top" wrapText="1"/>
    </xf>
    <xf numFmtId="0" fontId="7" fillId="25" borderId="16" xfId="0" applyFont="1" applyFill="1" applyBorder="1" applyAlignment="1">
      <alignment horizontal="left" vertical="top" wrapText="1"/>
    </xf>
    <xf numFmtId="0" fontId="7" fillId="25" borderId="16" xfId="0" applyFont="1" applyFill="1" applyBorder="1" applyAlignment="1">
      <alignment horizontal="right" vertical="top" wrapText="1"/>
    </xf>
    <xf numFmtId="0" fontId="12" fillId="25" borderId="17" xfId="0" applyFont="1" applyFill="1" applyBorder="1" applyAlignment="1">
      <alignment horizontal="right" vertical="top" wrapText="1"/>
    </xf>
    <xf numFmtId="0" fontId="11" fillId="26" borderId="0" xfId="0" applyFont="1" applyFill="1" applyAlignment="1">
      <alignment horizontal="right" vertical="top" wrapText="1"/>
    </xf>
    <xf numFmtId="0" fontId="16" fillId="26" borderId="0" xfId="0" applyFont="1" applyFill="1" applyAlignment="1">
      <alignment horizontal="center" vertical="top" wrapText="1"/>
    </xf>
    <xf numFmtId="0" fontId="11" fillId="26" borderId="0" xfId="0" applyFont="1" applyFill="1" applyAlignment="1">
      <alignment horizontal="center" vertical="top" wrapText="1"/>
    </xf>
    <xf numFmtId="0" fontId="0" fillId="0" borderId="0" xfId="0"/>
    <xf numFmtId="0" fontId="12" fillId="11" borderId="16" xfId="0" applyFont="1" applyFill="1" applyBorder="1" applyAlignment="1">
      <alignment horizontal="left" vertical="top" wrapText="1"/>
    </xf>
    <xf numFmtId="4" fontId="15" fillId="14" borderId="16" xfId="0" applyNumberFormat="1" applyFont="1" applyFill="1" applyBorder="1" applyAlignment="1">
      <alignment horizontal="right" vertical="top" wrapText="1"/>
    </xf>
    <xf numFmtId="0" fontId="12" fillId="12" borderId="16" xfId="0" applyFont="1" applyFill="1" applyBorder="1" applyAlignment="1">
      <alignment horizontal="center" vertical="top" wrapText="1"/>
    </xf>
    <xf numFmtId="4" fontId="0" fillId="0" borderId="0" xfId="0" applyNumberFormat="1"/>
    <xf numFmtId="4" fontId="14" fillId="13" borderId="10" xfId="0" applyNumberFormat="1" applyFont="1" applyFill="1" applyBorder="1" applyAlignment="1">
      <alignment horizontal="right" vertical="top" wrapText="1"/>
    </xf>
    <xf numFmtId="4" fontId="27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12" fillId="0" borderId="8" xfId="0" applyFont="1" applyFill="1" applyBorder="1" applyAlignment="1">
      <alignment horizontal="left" vertical="top" wrapText="1"/>
    </xf>
    <xf numFmtId="4" fontId="14" fillId="13" borderId="16" xfId="0" applyNumberFormat="1" applyFont="1" applyFill="1" applyBorder="1" applyAlignment="1">
      <alignment horizontal="right" vertical="top" wrapText="1"/>
    </xf>
    <xf numFmtId="4" fontId="19" fillId="17" borderId="14" xfId="0" applyNumberFormat="1" applyFont="1" applyFill="1" applyBorder="1" applyAlignment="1">
      <alignment horizontal="right" vertical="top" wrapText="1"/>
    </xf>
    <xf numFmtId="0" fontId="12" fillId="29" borderId="0" xfId="0" applyFont="1" applyFill="1" applyAlignment="1">
      <alignment horizontal="center" vertical="center" wrapText="1"/>
    </xf>
    <xf numFmtId="0" fontId="12" fillId="29" borderId="0" xfId="0" applyFont="1" applyFill="1" applyAlignment="1">
      <alignment horizontal="left" vertical="center" wrapText="1"/>
    </xf>
    <xf numFmtId="0" fontId="12" fillId="30" borderId="8" xfId="0" applyFont="1" applyFill="1" applyBorder="1" applyAlignment="1">
      <alignment horizontal="left" vertical="top" wrapText="1"/>
    </xf>
    <xf numFmtId="0" fontId="13" fillId="30" borderId="9" xfId="0" applyFont="1" applyFill="1" applyBorder="1" applyAlignment="1">
      <alignment horizontal="center" vertical="top" wrapText="1"/>
    </xf>
    <xf numFmtId="4" fontId="14" fillId="30" borderId="10" xfId="0" applyNumberFormat="1" applyFont="1" applyFill="1" applyBorder="1" applyAlignment="1">
      <alignment horizontal="right" vertical="top" wrapText="1"/>
    </xf>
    <xf numFmtId="4" fontId="15" fillId="30" borderId="11" xfId="0" applyNumberFormat="1" applyFont="1" applyFill="1" applyBorder="1" applyAlignment="1">
      <alignment horizontal="right" vertical="top" wrapText="1"/>
    </xf>
    <xf numFmtId="0" fontId="11" fillId="19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1" fillId="19" borderId="0" xfId="0" applyFont="1" applyFill="1" applyAlignment="1">
      <alignment horizontal="left" vertical="top" wrapText="1"/>
    </xf>
    <xf numFmtId="0" fontId="23" fillId="21" borderId="0" xfId="0" applyFont="1" applyFill="1" applyAlignment="1">
      <alignment horizontal="right" vertical="top" wrapText="1"/>
    </xf>
    <xf numFmtId="4" fontId="24" fillId="22" borderId="0" xfId="0" applyNumberFormat="1" applyFont="1" applyFill="1" applyAlignment="1">
      <alignment horizontal="right" vertical="top" wrapText="1"/>
    </xf>
    <xf numFmtId="0" fontId="26" fillId="24" borderId="0" xfId="0" applyFont="1" applyFill="1" applyAlignment="1">
      <alignment horizontal="center" vertical="top" wrapText="1"/>
    </xf>
    <xf numFmtId="0" fontId="0" fillId="0" borderId="0" xfId="0"/>
    <xf numFmtId="0" fontId="3" fillId="3" borderId="0" xfId="0" applyFont="1" applyFill="1" applyAlignment="1">
      <alignment horizontal="center" wrapText="1"/>
    </xf>
    <xf numFmtId="0" fontId="11" fillId="26" borderId="0" xfId="0" applyFont="1" applyFill="1" applyAlignment="1">
      <alignment horizontal="left" vertical="top" wrapText="1"/>
    </xf>
    <xf numFmtId="0" fontId="16" fillId="26" borderId="0" xfId="0" applyFont="1" applyFill="1" applyAlignment="1">
      <alignment horizontal="center" vertical="top" wrapText="1"/>
    </xf>
    <xf numFmtId="0" fontId="2" fillId="26" borderId="0" xfId="0" applyFont="1" applyFill="1" applyAlignment="1">
      <alignment horizontal="left" vertical="top" wrapText="1"/>
    </xf>
    <xf numFmtId="0" fontId="2" fillId="26" borderId="0" xfId="0" applyFont="1" applyFill="1" applyAlignment="1">
      <alignment horizontal="center" wrapText="1"/>
    </xf>
    <xf numFmtId="0" fontId="29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9"/>
  <sheetViews>
    <sheetView showOutlineSymbols="0" showWhiteSpace="0" topLeftCell="A85" zoomScale="70" zoomScaleNormal="70" workbookViewId="0">
      <selection activeCell="O12" sqref="O12"/>
    </sheetView>
  </sheetViews>
  <sheetFormatPr defaultRowHeight="13.8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9" width="13" bestFit="1" customWidth="1"/>
    <col min="10" max="10" width="13.5" customWidth="1"/>
  </cols>
  <sheetData>
    <row r="1" spans="1:9" ht="27.6">
      <c r="A1" s="1"/>
      <c r="B1" s="1"/>
      <c r="C1" s="1"/>
      <c r="D1" s="1" t="s">
        <v>437</v>
      </c>
      <c r="E1" s="92" t="s">
        <v>0</v>
      </c>
      <c r="F1" s="92"/>
      <c r="G1" s="92" t="s">
        <v>1</v>
      </c>
      <c r="H1" s="92"/>
      <c r="I1" s="1" t="s">
        <v>2</v>
      </c>
    </row>
    <row r="2" spans="1:9" ht="80.099999999999994" customHeight="1">
      <c r="A2" s="15"/>
      <c r="B2" s="15"/>
      <c r="C2" s="15"/>
      <c r="D2" s="91" t="s">
        <v>438</v>
      </c>
      <c r="E2" s="93" t="s">
        <v>4</v>
      </c>
      <c r="F2" s="93"/>
      <c r="G2" s="93" t="s">
        <v>5</v>
      </c>
      <c r="H2" s="93"/>
      <c r="I2" s="15" t="s">
        <v>6</v>
      </c>
    </row>
    <row r="3" spans="1:9">
      <c r="A3" s="98" t="s">
        <v>7</v>
      </c>
      <c r="B3" s="97"/>
      <c r="C3" s="97"/>
      <c r="D3" s="97"/>
      <c r="E3" s="97"/>
      <c r="F3" s="97"/>
      <c r="G3" s="97"/>
      <c r="H3" s="97"/>
      <c r="I3" s="97"/>
    </row>
    <row r="4" spans="1:9" ht="30" customHeight="1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</row>
    <row r="5" spans="1:9" ht="24" customHeight="1">
      <c r="A5" s="5" t="s">
        <v>17</v>
      </c>
      <c r="B5" s="5" t="s">
        <v>18</v>
      </c>
      <c r="C5" s="5"/>
      <c r="D5" s="5" t="s">
        <v>19</v>
      </c>
      <c r="E5" s="6"/>
      <c r="F5" s="7">
        <v>1</v>
      </c>
      <c r="G5" s="7" t="s">
        <v>20</v>
      </c>
      <c r="H5" s="8"/>
      <c r="I5" s="8">
        <f>SUM(I6:I12)</f>
        <v>0</v>
      </c>
    </row>
    <row r="6" spans="1:9" ht="39" customHeight="1">
      <c r="A6" s="9" t="s">
        <v>21</v>
      </c>
      <c r="B6" s="9" t="s">
        <v>22</v>
      </c>
      <c r="C6" s="9" t="s">
        <v>23</v>
      </c>
      <c r="D6" s="9" t="s">
        <v>24</v>
      </c>
      <c r="E6" s="10" t="s">
        <v>25</v>
      </c>
      <c r="F6" s="78">
        <f>MEMÓRIA!F25</f>
        <v>2.88</v>
      </c>
      <c r="G6" s="11"/>
      <c r="H6" s="11"/>
      <c r="I6" s="11">
        <f>F6*H6</f>
        <v>0</v>
      </c>
    </row>
    <row r="7" spans="1:9" ht="24" customHeight="1">
      <c r="A7" s="9" t="s">
        <v>26</v>
      </c>
      <c r="B7" s="9" t="s">
        <v>27</v>
      </c>
      <c r="C7" s="9" t="s">
        <v>28</v>
      </c>
      <c r="D7" s="9" t="s">
        <v>29</v>
      </c>
      <c r="E7" s="10" t="s">
        <v>25</v>
      </c>
      <c r="F7" s="78">
        <f>MEMÓRIA!F31</f>
        <v>107</v>
      </c>
      <c r="G7" s="11"/>
      <c r="H7" s="11"/>
      <c r="I7" s="11">
        <f t="shared" ref="I7:I11" si="0">F7*H7</f>
        <v>0</v>
      </c>
    </row>
    <row r="8" spans="1:9" ht="24" customHeight="1">
      <c r="A8" s="9" t="s">
        <v>30</v>
      </c>
      <c r="B8" s="9" t="s">
        <v>31</v>
      </c>
      <c r="C8" s="9" t="s">
        <v>28</v>
      </c>
      <c r="D8" s="9" t="s">
        <v>32</v>
      </c>
      <c r="E8" s="10" t="s">
        <v>25</v>
      </c>
      <c r="F8" s="78">
        <f>MEMÓRIA!F35</f>
        <v>24.78</v>
      </c>
      <c r="G8" s="11"/>
      <c r="H8" s="11"/>
      <c r="I8" s="11">
        <f t="shared" si="0"/>
        <v>0</v>
      </c>
    </row>
    <row r="9" spans="1:9" ht="24" customHeight="1">
      <c r="A9" s="9" t="s">
        <v>33</v>
      </c>
      <c r="B9" s="9" t="s">
        <v>34</v>
      </c>
      <c r="C9" s="9" t="s">
        <v>35</v>
      </c>
      <c r="D9" s="9" t="s">
        <v>36</v>
      </c>
      <c r="E9" s="10" t="s">
        <v>25</v>
      </c>
      <c r="F9" s="78">
        <f>MEMÓRIA!F39</f>
        <v>30</v>
      </c>
      <c r="G9" s="11"/>
      <c r="H9" s="11"/>
      <c r="I9" s="11">
        <f t="shared" si="0"/>
        <v>0</v>
      </c>
    </row>
    <row r="10" spans="1:9" ht="26.1" customHeight="1">
      <c r="A10" s="9" t="s">
        <v>37</v>
      </c>
      <c r="B10" s="9" t="s">
        <v>38</v>
      </c>
      <c r="C10" s="9" t="s">
        <v>28</v>
      </c>
      <c r="D10" s="9" t="s">
        <v>39</v>
      </c>
      <c r="E10" s="10" t="s">
        <v>40</v>
      </c>
      <c r="F10" s="78">
        <f>MEMÓRIA!F42</f>
        <v>4</v>
      </c>
      <c r="G10" s="11"/>
      <c r="H10" s="11"/>
      <c r="I10" s="11">
        <f t="shared" si="0"/>
        <v>0</v>
      </c>
    </row>
    <row r="11" spans="1:9" ht="39" customHeight="1">
      <c r="A11" s="9" t="s">
        <v>41</v>
      </c>
      <c r="B11" s="9" t="s">
        <v>42</v>
      </c>
      <c r="C11" s="9" t="s">
        <v>23</v>
      </c>
      <c r="D11" s="9" t="s">
        <v>43</v>
      </c>
      <c r="E11" s="10" t="s">
        <v>44</v>
      </c>
      <c r="F11" s="78">
        <f>MEMÓRIA!F46</f>
        <v>24</v>
      </c>
      <c r="G11" s="11"/>
      <c r="H11" s="11"/>
      <c r="I11" s="11">
        <f t="shared" si="0"/>
        <v>0</v>
      </c>
    </row>
    <row r="12" spans="1:9" s="20" customFormat="1" ht="39" customHeight="1">
      <c r="A12" s="9"/>
      <c r="B12" s="74"/>
      <c r="C12" s="9"/>
      <c r="D12" s="74"/>
      <c r="E12" s="76"/>
      <c r="F12" s="83"/>
      <c r="G12" s="75"/>
      <c r="H12" s="75"/>
      <c r="I12" s="11"/>
    </row>
    <row r="13" spans="1:9" ht="24" customHeight="1">
      <c r="A13" s="5" t="s">
        <v>45</v>
      </c>
      <c r="B13" s="5" t="s">
        <v>18</v>
      </c>
      <c r="C13" s="5"/>
      <c r="D13" s="5" t="s">
        <v>46</v>
      </c>
      <c r="E13" s="6"/>
      <c r="F13" s="7"/>
      <c r="G13" s="7"/>
      <c r="H13" s="8"/>
      <c r="I13" s="8">
        <f>SUM(I14:I15)</f>
        <v>0</v>
      </c>
    </row>
    <row r="14" spans="1:9" ht="26.1" customHeight="1">
      <c r="A14" s="9" t="s">
        <v>47</v>
      </c>
      <c r="B14" s="9" t="s">
        <v>48</v>
      </c>
      <c r="C14" s="9" t="s">
        <v>23</v>
      </c>
      <c r="D14" s="9" t="s">
        <v>49</v>
      </c>
      <c r="E14" s="10" t="s">
        <v>50</v>
      </c>
      <c r="F14" s="78">
        <f>MEMÓRIA!F53</f>
        <v>103</v>
      </c>
      <c r="G14" s="11"/>
      <c r="H14" s="11"/>
      <c r="I14" s="11">
        <f>F14*H14</f>
        <v>0</v>
      </c>
    </row>
    <row r="15" spans="1:9" ht="26.1" customHeight="1">
      <c r="A15" s="9" t="s">
        <v>51</v>
      </c>
      <c r="B15" s="9" t="s">
        <v>52</v>
      </c>
      <c r="C15" s="9" t="s">
        <v>23</v>
      </c>
      <c r="D15" s="9" t="s">
        <v>53</v>
      </c>
      <c r="E15" s="10" t="s">
        <v>40</v>
      </c>
      <c r="F15" s="78">
        <f>MEMÓRIA!F57</f>
        <v>3</v>
      </c>
      <c r="G15" s="11"/>
      <c r="H15" s="11"/>
      <c r="I15" s="11">
        <f>F15*H15</f>
        <v>0</v>
      </c>
    </row>
    <row r="16" spans="1:9" ht="24" customHeight="1">
      <c r="A16" s="5" t="s">
        <v>54</v>
      </c>
      <c r="B16" s="5" t="s">
        <v>18</v>
      </c>
      <c r="C16" s="5"/>
      <c r="D16" s="5" t="s">
        <v>55</v>
      </c>
      <c r="E16" s="6"/>
      <c r="F16" s="7"/>
      <c r="G16" s="7"/>
      <c r="H16" s="8"/>
      <c r="I16" s="8"/>
    </row>
    <row r="17" spans="1:9" ht="26.1" customHeight="1">
      <c r="A17" s="9" t="s">
        <v>56</v>
      </c>
      <c r="B17" s="9" t="s">
        <v>57</v>
      </c>
      <c r="C17" s="9" t="s">
        <v>28</v>
      </c>
      <c r="D17" s="9" t="s">
        <v>58</v>
      </c>
      <c r="E17" s="10" t="s">
        <v>59</v>
      </c>
      <c r="F17" s="78">
        <f>MEMÓRIA!F64</f>
        <v>10</v>
      </c>
      <c r="G17" s="11"/>
      <c r="H17" s="11"/>
      <c r="I17" s="11">
        <f>F17*H17</f>
        <v>0</v>
      </c>
    </row>
    <row r="18" spans="1:9" ht="24" customHeight="1">
      <c r="A18" s="5" t="s">
        <v>60</v>
      </c>
      <c r="B18" s="5" t="s">
        <v>18</v>
      </c>
      <c r="C18" s="5"/>
      <c r="D18" s="5" t="s">
        <v>61</v>
      </c>
      <c r="E18" s="6"/>
      <c r="F18" s="7"/>
      <c r="G18" s="7"/>
      <c r="H18" s="8"/>
      <c r="I18" s="8">
        <f>SUM(I19:I24)</f>
        <v>0</v>
      </c>
    </row>
    <row r="19" spans="1:9" ht="26.1" customHeight="1">
      <c r="A19" s="9" t="s">
        <v>62</v>
      </c>
      <c r="B19" s="9" t="s">
        <v>63</v>
      </c>
      <c r="C19" s="9" t="s">
        <v>28</v>
      </c>
      <c r="D19" s="9" t="s">
        <v>64</v>
      </c>
      <c r="E19" s="10" t="s">
        <v>25</v>
      </c>
      <c r="F19" s="78">
        <f>MEMÓRIA!F71</f>
        <v>57.9</v>
      </c>
      <c r="G19" s="11"/>
      <c r="H19" s="11"/>
      <c r="I19" s="11">
        <f>F19*H19</f>
        <v>0</v>
      </c>
    </row>
    <row r="20" spans="1:9" ht="24" customHeight="1">
      <c r="A20" s="9" t="s">
        <v>65</v>
      </c>
      <c r="B20" s="9" t="s">
        <v>66</v>
      </c>
      <c r="C20" s="9" t="s">
        <v>28</v>
      </c>
      <c r="D20" s="9" t="s">
        <v>67</v>
      </c>
      <c r="E20" s="10" t="s">
        <v>25</v>
      </c>
      <c r="F20" s="78">
        <f>MEMÓRIA!F77</f>
        <v>24.6</v>
      </c>
      <c r="G20" s="11"/>
      <c r="H20" s="11"/>
      <c r="I20" s="11">
        <f t="shared" ref="I20:I24" si="1">F20*H20</f>
        <v>0</v>
      </c>
    </row>
    <row r="21" spans="1:9" ht="24" customHeight="1">
      <c r="A21" s="9" t="s">
        <v>68</v>
      </c>
      <c r="B21" s="9" t="s">
        <v>69</v>
      </c>
      <c r="C21" s="9" t="s">
        <v>28</v>
      </c>
      <c r="D21" s="9" t="s">
        <v>70</v>
      </c>
      <c r="E21" s="10" t="s">
        <v>71</v>
      </c>
      <c r="F21" s="78">
        <f>MEMÓRIA!F81</f>
        <v>5</v>
      </c>
      <c r="G21" s="11"/>
      <c r="H21" s="11"/>
      <c r="I21" s="11">
        <f t="shared" si="1"/>
        <v>0</v>
      </c>
    </row>
    <row r="22" spans="1:9" ht="39" customHeight="1">
      <c r="A22" s="9" t="s">
        <v>72</v>
      </c>
      <c r="B22" s="9" t="s">
        <v>73</v>
      </c>
      <c r="C22" s="9" t="s">
        <v>23</v>
      </c>
      <c r="D22" s="9" t="s">
        <v>74</v>
      </c>
      <c r="E22" s="10" t="s">
        <v>71</v>
      </c>
      <c r="F22" s="78">
        <f>MEMÓRIA!F85</f>
        <v>15</v>
      </c>
      <c r="G22" s="11"/>
      <c r="H22" s="11"/>
      <c r="I22" s="11">
        <f t="shared" si="1"/>
        <v>0</v>
      </c>
    </row>
    <row r="23" spans="1:9" ht="26.1" customHeight="1">
      <c r="A23" s="9" t="s">
        <v>75</v>
      </c>
      <c r="B23" s="9" t="s">
        <v>76</v>
      </c>
      <c r="C23" s="9" t="s">
        <v>28</v>
      </c>
      <c r="D23" s="9" t="s">
        <v>77</v>
      </c>
      <c r="E23" s="10" t="s">
        <v>44</v>
      </c>
      <c r="F23" s="78">
        <f>MEMÓRIA!F90</f>
        <v>29</v>
      </c>
      <c r="G23" s="11"/>
      <c r="H23" s="11"/>
      <c r="I23" s="11">
        <f t="shared" si="1"/>
        <v>0</v>
      </c>
    </row>
    <row r="24" spans="1:9" ht="39" customHeight="1">
      <c r="A24" s="9" t="s">
        <v>78</v>
      </c>
      <c r="B24" s="9" t="s">
        <v>79</v>
      </c>
      <c r="C24" s="9" t="s">
        <v>23</v>
      </c>
      <c r="D24" s="9" t="s">
        <v>80</v>
      </c>
      <c r="E24" s="10" t="s">
        <v>25</v>
      </c>
      <c r="F24" s="78">
        <f>MEMÓRIA!F95</f>
        <v>8</v>
      </c>
      <c r="G24" s="11"/>
      <c r="H24" s="11"/>
      <c r="I24" s="11">
        <f t="shared" si="1"/>
        <v>0</v>
      </c>
    </row>
    <row r="25" spans="1:9" ht="24" customHeight="1">
      <c r="A25" s="5" t="s">
        <v>81</v>
      </c>
      <c r="B25" s="5" t="s">
        <v>18</v>
      </c>
      <c r="C25" s="5"/>
      <c r="D25" s="5" t="s">
        <v>82</v>
      </c>
      <c r="E25" s="6"/>
      <c r="F25" s="7"/>
      <c r="G25" s="7"/>
      <c r="H25" s="8"/>
      <c r="I25" s="8">
        <f>SUM(I26:I30)</f>
        <v>0</v>
      </c>
    </row>
    <row r="26" spans="1:9" ht="26.1" customHeight="1">
      <c r="A26" s="9" t="s">
        <v>83</v>
      </c>
      <c r="B26" s="9" t="s">
        <v>84</v>
      </c>
      <c r="C26" s="9" t="s">
        <v>28</v>
      </c>
      <c r="D26" s="9" t="s">
        <v>85</v>
      </c>
      <c r="E26" s="10" t="s">
        <v>25</v>
      </c>
      <c r="F26" s="78">
        <f>MEMÓRIA!F103</f>
        <v>121.4</v>
      </c>
      <c r="G26" s="11"/>
      <c r="H26" s="11"/>
      <c r="I26" s="11">
        <f>F26*H26</f>
        <v>0</v>
      </c>
    </row>
    <row r="27" spans="1:9" ht="24" customHeight="1">
      <c r="A27" s="9" t="s">
        <v>86</v>
      </c>
      <c r="B27" s="9" t="s">
        <v>87</v>
      </c>
      <c r="C27" s="9" t="s">
        <v>28</v>
      </c>
      <c r="D27" s="9" t="s">
        <v>88</v>
      </c>
      <c r="E27" s="10" t="s">
        <v>25</v>
      </c>
      <c r="F27" s="78">
        <f>MEMÓRIA!F107</f>
        <v>121.4</v>
      </c>
      <c r="G27" s="11"/>
      <c r="H27" s="11"/>
      <c r="I27" s="11">
        <f t="shared" ref="I27:I30" si="2">F27*H27</f>
        <v>0</v>
      </c>
    </row>
    <row r="28" spans="1:9" ht="26.1" customHeight="1">
      <c r="A28" s="9" t="s">
        <v>89</v>
      </c>
      <c r="B28" s="9" t="s">
        <v>90</v>
      </c>
      <c r="C28" s="9" t="s">
        <v>23</v>
      </c>
      <c r="D28" s="9" t="s">
        <v>91</v>
      </c>
      <c r="E28" s="10" t="s">
        <v>25</v>
      </c>
      <c r="F28" s="78">
        <f>MEMÓRIA!F114</f>
        <v>121.4</v>
      </c>
      <c r="G28" s="11"/>
      <c r="H28" s="11"/>
      <c r="I28" s="11">
        <f t="shared" si="2"/>
        <v>0</v>
      </c>
    </row>
    <row r="29" spans="1:9" ht="26.1" customHeight="1">
      <c r="A29" s="9" t="s">
        <v>92</v>
      </c>
      <c r="B29" s="9" t="s">
        <v>93</v>
      </c>
      <c r="C29" s="9" t="s">
        <v>23</v>
      </c>
      <c r="D29" s="9" t="s">
        <v>94</v>
      </c>
      <c r="E29" s="10" t="s">
        <v>25</v>
      </c>
      <c r="F29" s="78">
        <f>MEMÓRIA!F117</f>
        <v>121.4</v>
      </c>
      <c r="G29" s="11"/>
      <c r="H29" s="11"/>
      <c r="I29" s="11">
        <f t="shared" si="2"/>
        <v>0</v>
      </c>
    </row>
    <row r="30" spans="1:9" s="73" customFormat="1" ht="26.1" customHeight="1">
      <c r="A30" s="9" t="s">
        <v>435</v>
      </c>
      <c r="B30" s="85">
        <v>98554</v>
      </c>
      <c r="C30" s="85" t="s">
        <v>23</v>
      </c>
      <c r="D30" s="86" t="s">
        <v>434</v>
      </c>
      <c r="E30" s="76" t="s">
        <v>25</v>
      </c>
      <c r="F30" s="83">
        <f>MEMÓRIA!F120</f>
        <v>15</v>
      </c>
      <c r="G30" s="75"/>
      <c r="H30" s="75"/>
      <c r="I30" s="75">
        <f t="shared" si="2"/>
        <v>0</v>
      </c>
    </row>
    <row r="31" spans="1:9" ht="24" customHeight="1">
      <c r="A31" s="5" t="s">
        <v>95</v>
      </c>
      <c r="B31" s="5" t="s">
        <v>18</v>
      </c>
      <c r="C31" s="5"/>
      <c r="D31" s="5" t="s">
        <v>96</v>
      </c>
      <c r="E31" s="6"/>
      <c r="F31" s="7"/>
      <c r="G31" s="7"/>
      <c r="H31" s="8"/>
      <c r="I31" s="8">
        <f>SUM(I32:I34)</f>
        <v>0</v>
      </c>
    </row>
    <row r="32" spans="1:9" ht="39" customHeight="1">
      <c r="A32" s="9" t="s">
        <v>97</v>
      </c>
      <c r="B32" s="9" t="s">
        <v>98</v>
      </c>
      <c r="C32" s="9" t="s">
        <v>23</v>
      </c>
      <c r="D32" s="9" t="s">
        <v>99</v>
      </c>
      <c r="E32" s="10" t="s">
        <v>25</v>
      </c>
      <c r="F32" s="78">
        <f>MEMÓRIA!F125</f>
        <v>107</v>
      </c>
      <c r="G32" s="11"/>
      <c r="H32" s="11"/>
      <c r="I32" s="11">
        <f>F32*H32</f>
        <v>0</v>
      </c>
    </row>
    <row r="33" spans="1:9" ht="39" customHeight="1">
      <c r="A33" s="9" t="s">
        <v>100</v>
      </c>
      <c r="B33" s="9" t="s">
        <v>101</v>
      </c>
      <c r="C33" s="9" t="s">
        <v>23</v>
      </c>
      <c r="D33" s="9" t="s">
        <v>102</v>
      </c>
      <c r="E33" s="10" t="s">
        <v>25</v>
      </c>
      <c r="F33" s="78">
        <f>MEMÓRIA!F129</f>
        <v>107</v>
      </c>
      <c r="G33" s="11"/>
      <c r="H33" s="11"/>
      <c r="I33" s="11">
        <f t="shared" ref="I33:I34" si="3">F33*H33</f>
        <v>0</v>
      </c>
    </row>
    <row r="34" spans="1:9" ht="26.1" customHeight="1">
      <c r="A34" s="9" t="s">
        <v>103</v>
      </c>
      <c r="B34" s="9" t="s">
        <v>104</v>
      </c>
      <c r="C34" s="9" t="s">
        <v>23</v>
      </c>
      <c r="D34" s="9" t="s">
        <v>105</v>
      </c>
      <c r="E34" s="10" t="s">
        <v>44</v>
      </c>
      <c r="F34" s="78">
        <f>MEMÓRIA!F134</f>
        <v>1</v>
      </c>
      <c r="G34" s="11"/>
      <c r="H34" s="11"/>
      <c r="I34" s="11">
        <f t="shared" si="3"/>
        <v>0</v>
      </c>
    </row>
    <row r="35" spans="1:9" ht="24" customHeight="1">
      <c r="A35" s="5" t="s">
        <v>106</v>
      </c>
      <c r="B35" s="5" t="s">
        <v>18</v>
      </c>
      <c r="C35" s="5"/>
      <c r="D35" s="5" t="s">
        <v>107</v>
      </c>
      <c r="E35" s="6"/>
      <c r="F35" s="7"/>
      <c r="G35" s="7"/>
      <c r="H35" s="8"/>
      <c r="I35" s="8">
        <f>SUM(I36:I60)</f>
        <v>0</v>
      </c>
    </row>
    <row r="36" spans="1:9" ht="26.1" customHeight="1">
      <c r="A36" s="9" t="s">
        <v>108</v>
      </c>
      <c r="B36" s="9" t="s">
        <v>109</v>
      </c>
      <c r="C36" s="9" t="s">
        <v>28</v>
      </c>
      <c r="D36" s="9" t="s">
        <v>110</v>
      </c>
      <c r="E36" s="10" t="s">
        <v>44</v>
      </c>
      <c r="F36" s="78">
        <f>MEMÓRIA!F142</f>
        <v>12</v>
      </c>
      <c r="G36" s="11"/>
      <c r="H36" s="11"/>
      <c r="I36" s="11">
        <f>F36*H36</f>
        <v>0</v>
      </c>
    </row>
    <row r="37" spans="1:9" ht="51.9" customHeight="1">
      <c r="A37" s="9" t="s">
        <v>111</v>
      </c>
      <c r="B37" s="9" t="s">
        <v>112</v>
      </c>
      <c r="C37" s="9" t="s">
        <v>23</v>
      </c>
      <c r="D37" s="9" t="s">
        <v>113</v>
      </c>
      <c r="E37" s="10" t="s">
        <v>44</v>
      </c>
      <c r="F37" s="78">
        <f>MEMÓRIA!F146</f>
        <v>12</v>
      </c>
      <c r="G37" s="11"/>
      <c r="H37" s="11"/>
      <c r="I37" s="11">
        <f t="shared" ref="I37:I60" si="4">F37*H37</f>
        <v>0</v>
      </c>
    </row>
    <row r="38" spans="1:9" ht="24" customHeight="1">
      <c r="A38" s="9" t="s">
        <v>114</v>
      </c>
      <c r="B38" s="9" t="s">
        <v>115</v>
      </c>
      <c r="C38" s="9" t="s">
        <v>28</v>
      </c>
      <c r="D38" s="9" t="s">
        <v>116</v>
      </c>
      <c r="E38" s="10" t="s">
        <v>44</v>
      </c>
      <c r="F38" s="78">
        <f>MEMÓRIA!F150</f>
        <v>220</v>
      </c>
      <c r="G38" s="11"/>
      <c r="H38" s="11"/>
      <c r="I38" s="11">
        <f t="shared" si="4"/>
        <v>0</v>
      </c>
    </row>
    <row r="39" spans="1:9" ht="26.1" customHeight="1">
      <c r="A39" s="9" t="s">
        <v>117</v>
      </c>
      <c r="B39" s="9" t="s">
        <v>118</v>
      </c>
      <c r="C39" s="9" t="s">
        <v>28</v>
      </c>
      <c r="D39" s="9" t="s">
        <v>119</v>
      </c>
      <c r="E39" s="10" t="s">
        <v>71</v>
      </c>
      <c r="F39" s="78">
        <f>MEMÓRIA!F154</f>
        <v>148</v>
      </c>
      <c r="G39" s="11"/>
      <c r="H39" s="11"/>
      <c r="I39" s="11">
        <f t="shared" si="4"/>
        <v>0</v>
      </c>
    </row>
    <row r="40" spans="1:9" ht="26.1" customHeight="1">
      <c r="A40" s="9" t="s">
        <v>120</v>
      </c>
      <c r="B40" s="9" t="s">
        <v>121</v>
      </c>
      <c r="C40" s="9" t="s">
        <v>23</v>
      </c>
      <c r="D40" s="9" t="s">
        <v>122</v>
      </c>
      <c r="E40" s="10" t="s">
        <v>71</v>
      </c>
      <c r="F40" s="78">
        <f>MEMÓRIA!F158</f>
        <v>26</v>
      </c>
      <c r="G40" s="11"/>
      <c r="H40" s="11"/>
      <c r="I40" s="11">
        <f t="shared" si="4"/>
        <v>0</v>
      </c>
    </row>
    <row r="41" spans="1:9" ht="26.1" customHeight="1">
      <c r="A41" s="9" t="s">
        <v>123</v>
      </c>
      <c r="B41" s="9" t="s">
        <v>124</v>
      </c>
      <c r="C41" s="9" t="s">
        <v>23</v>
      </c>
      <c r="D41" s="9" t="s">
        <v>125</v>
      </c>
      <c r="E41" s="10" t="s">
        <v>71</v>
      </c>
      <c r="F41" s="78">
        <f>MEMÓRIA!F162</f>
        <v>0</v>
      </c>
      <c r="G41" s="11"/>
      <c r="H41" s="11"/>
      <c r="I41" s="11">
        <f t="shared" si="4"/>
        <v>0</v>
      </c>
    </row>
    <row r="42" spans="1:9" ht="26.1" customHeight="1">
      <c r="A42" s="9" t="s">
        <v>126</v>
      </c>
      <c r="B42" s="9" t="s">
        <v>127</v>
      </c>
      <c r="C42" s="9" t="s">
        <v>23</v>
      </c>
      <c r="D42" s="9" t="s">
        <v>128</v>
      </c>
      <c r="E42" s="10" t="s">
        <v>71</v>
      </c>
      <c r="F42" s="78">
        <f>MEMÓRIA!F166</f>
        <v>16</v>
      </c>
      <c r="G42" s="11"/>
      <c r="H42" s="11"/>
      <c r="I42" s="11">
        <f t="shared" si="4"/>
        <v>0</v>
      </c>
    </row>
    <row r="43" spans="1:9" ht="26.1" customHeight="1">
      <c r="A43" s="9" t="s">
        <v>129</v>
      </c>
      <c r="B43" s="9" t="s">
        <v>130</v>
      </c>
      <c r="C43" s="9" t="s">
        <v>23</v>
      </c>
      <c r="D43" s="9" t="s">
        <v>131</v>
      </c>
      <c r="E43" s="10" t="s">
        <v>71</v>
      </c>
      <c r="F43" s="78">
        <f>MEMÓRIA!F170</f>
        <v>16</v>
      </c>
      <c r="G43" s="11"/>
      <c r="H43" s="11"/>
      <c r="I43" s="11">
        <f t="shared" si="4"/>
        <v>0</v>
      </c>
    </row>
    <row r="44" spans="1:9" ht="26.1" customHeight="1">
      <c r="A44" s="9" t="s">
        <v>132</v>
      </c>
      <c r="B44" s="9" t="s">
        <v>133</v>
      </c>
      <c r="C44" s="9" t="s">
        <v>23</v>
      </c>
      <c r="D44" s="9" t="s">
        <v>134</v>
      </c>
      <c r="E44" s="10" t="s">
        <v>71</v>
      </c>
      <c r="F44" s="78">
        <f>MEMÓRIA!F174</f>
        <v>8</v>
      </c>
      <c r="G44" s="11"/>
      <c r="H44" s="11"/>
      <c r="I44" s="11">
        <f t="shared" si="4"/>
        <v>0</v>
      </c>
    </row>
    <row r="45" spans="1:9" ht="26.1" customHeight="1">
      <c r="A45" s="9" t="s">
        <v>135</v>
      </c>
      <c r="B45" s="9" t="s">
        <v>136</v>
      </c>
      <c r="C45" s="9" t="s">
        <v>23</v>
      </c>
      <c r="D45" s="9" t="s">
        <v>137</v>
      </c>
      <c r="E45" s="10" t="s">
        <v>71</v>
      </c>
      <c r="F45" s="78">
        <f>MEMÓRIA!F178</f>
        <v>7</v>
      </c>
      <c r="G45" s="11"/>
      <c r="H45" s="11"/>
      <c r="I45" s="11">
        <f t="shared" si="4"/>
        <v>0</v>
      </c>
    </row>
    <row r="46" spans="1:9" ht="26.1" customHeight="1">
      <c r="A46" s="9" t="s">
        <v>138</v>
      </c>
      <c r="B46" s="9" t="s">
        <v>139</v>
      </c>
      <c r="C46" s="9" t="s">
        <v>23</v>
      </c>
      <c r="D46" s="9" t="s">
        <v>140</v>
      </c>
      <c r="E46" s="10" t="s">
        <v>71</v>
      </c>
      <c r="F46" s="78">
        <f>MEMÓRIA!F182</f>
        <v>14</v>
      </c>
      <c r="G46" s="11"/>
      <c r="H46" s="11"/>
      <c r="I46" s="11">
        <f t="shared" si="4"/>
        <v>0</v>
      </c>
    </row>
    <row r="47" spans="1:9" ht="39" customHeight="1">
      <c r="A47" s="9" t="s">
        <v>141</v>
      </c>
      <c r="B47" s="9" t="s">
        <v>142</v>
      </c>
      <c r="C47" s="9" t="s">
        <v>23</v>
      </c>
      <c r="D47" s="9" t="s">
        <v>143</v>
      </c>
      <c r="E47" s="10" t="s">
        <v>71</v>
      </c>
      <c r="F47" s="78">
        <f>MEMÓRIA!F186</f>
        <v>4</v>
      </c>
      <c r="G47" s="11"/>
      <c r="H47" s="11"/>
      <c r="I47" s="11">
        <f t="shared" si="4"/>
        <v>0</v>
      </c>
    </row>
    <row r="48" spans="1:9" ht="39" customHeight="1">
      <c r="A48" s="9" t="s">
        <v>144</v>
      </c>
      <c r="B48" s="9" t="s">
        <v>145</v>
      </c>
      <c r="C48" s="9" t="s">
        <v>23</v>
      </c>
      <c r="D48" s="9" t="s">
        <v>146</v>
      </c>
      <c r="E48" s="10" t="s">
        <v>44</v>
      </c>
      <c r="F48" s="78">
        <f>MEMÓRIA!F190</f>
        <v>400</v>
      </c>
      <c r="G48" s="11"/>
      <c r="H48" s="11"/>
      <c r="I48" s="11">
        <f t="shared" si="4"/>
        <v>0</v>
      </c>
    </row>
    <row r="49" spans="1:9" ht="39" customHeight="1">
      <c r="A49" s="9" t="s">
        <v>147</v>
      </c>
      <c r="B49" s="9" t="s">
        <v>148</v>
      </c>
      <c r="C49" s="9" t="s">
        <v>23</v>
      </c>
      <c r="D49" s="9" t="s">
        <v>149</v>
      </c>
      <c r="E49" s="10" t="s">
        <v>44</v>
      </c>
      <c r="F49" s="78">
        <f>MEMÓRIA!F194</f>
        <v>100</v>
      </c>
      <c r="G49" s="11"/>
      <c r="H49" s="11"/>
      <c r="I49" s="11">
        <f t="shared" si="4"/>
        <v>0</v>
      </c>
    </row>
    <row r="50" spans="1:9" ht="39" customHeight="1">
      <c r="A50" s="9" t="s">
        <v>150</v>
      </c>
      <c r="B50" s="9" t="s">
        <v>151</v>
      </c>
      <c r="C50" s="9" t="s">
        <v>23</v>
      </c>
      <c r="D50" s="9" t="s">
        <v>152</v>
      </c>
      <c r="E50" s="10" t="s">
        <v>44</v>
      </c>
      <c r="F50" s="78">
        <f>MEMÓRIA!F198</f>
        <v>100</v>
      </c>
      <c r="G50" s="11"/>
      <c r="H50" s="11"/>
      <c r="I50" s="11">
        <f t="shared" si="4"/>
        <v>0</v>
      </c>
    </row>
    <row r="51" spans="1:9" ht="39" customHeight="1">
      <c r="A51" s="9" t="s">
        <v>153</v>
      </c>
      <c r="B51" s="9" t="s">
        <v>154</v>
      </c>
      <c r="C51" s="9" t="s">
        <v>23</v>
      </c>
      <c r="D51" s="9" t="s">
        <v>155</v>
      </c>
      <c r="E51" s="10" t="s">
        <v>71</v>
      </c>
      <c r="F51" s="78">
        <f>MEMÓRIA!F202</f>
        <v>5</v>
      </c>
      <c r="G51" s="11"/>
      <c r="H51" s="11"/>
      <c r="I51" s="11">
        <f t="shared" si="4"/>
        <v>0</v>
      </c>
    </row>
    <row r="52" spans="1:9" ht="39" customHeight="1">
      <c r="A52" s="9" t="s">
        <v>156</v>
      </c>
      <c r="B52" s="9" t="s">
        <v>157</v>
      </c>
      <c r="C52" s="9" t="s">
        <v>23</v>
      </c>
      <c r="D52" s="9" t="s">
        <v>158</v>
      </c>
      <c r="E52" s="10" t="s">
        <v>71</v>
      </c>
      <c r="F52" s="78">
        <f>MEMÓRIA!F206</f>
        <v>16</v>
      </c>
      <c r="G52" s="11"/>
      <c r="H52" s="11"/>
      <c r="I52" s="11">
        <f t="shared" si="4"/>
        <v>0</v>
      </c>
    </row>
    <row r="53" spans="1:9" ht="26.1" customHeight="1">
      <c r="A53" s="9" t="s">
        <v>159</v>
      </c>
      <c r="B53" s="9" t="s">
        <v>160</v>
      </c>
      <c r="C53" s="9" t="s">
        <v>28</v>
      </c>
      <c r="D53" s="9" t="s">
        <v>161</v>
      </c>
      <c r="E53" s="10" t="s">
        <v>71</v>
      </c>
      <c r="F53" s="78">
        <f>MEMÓRIA!F210</f>
        <v>19</v>
      </c>
      <c r="G53" s="11"/>
      <c r="H53" s="11"/>
      <c r="I53" s="11">
        <f t="shared" si="4"/>
        <v>0</v>
      </c>
    </row>
    <row r="54" spans="1:9" ht="26.1" customHeight="1">
      <c r="A54" s="9" t="s">
        <v>162</v>
      </c>
      <c r="B54" s="9" t="s">
        <v>163</v>
      </c>
      <c r="C54" s="9" t="s">
        <v>23</v>
      </c>
      <c r="D54" s="9" t="s">
        <v>164</v>
      </c>
      <c r="E54" s="10" t="s">
        <v>71</v>
      </c>
      <c r="F54" s="78">
        <f>MEMÓRIA!F214</f>
        <v>19</v>
      </c>
      <c r="G54" s="11"/>
      <c r="H54" s="11"/>
      <c r="I54" s="11">
        <f t="shared" si="4"/>
        <v>0</v>
      </c>
    </row>
    <row r="55" spans="1:9" ht="51.9" customHeight="1">
      <c r="A55" s="9" t="s">
        <v>165</v>
      </c>
      <c r="B55" s="9" t="s">
        <v>166</v>
      </c>
      <c r="C55" s="9" t="s">
        <v>23</v>
      </c>
      <c r="D55" s="9" t="s">
        <v>167</v>
      </c>
      <c r="E55" s="10" t="s">
        <v>71</v>
      </c>
      <c r="F55" s="78">
        <f>MEMÓRIA!F218</f>
        <v>1</v>
      </c>
      <c r="G55" s="11"/>
      <c r="H55" s="11"/>
      <c r="I55" s="11">
        <f t="shared" si="4"/>
        <v>0</v>
      </c>
    </row>
    <row r="56" spans="1:9" ht="26.1" customHeight="1">
      <c r="A56" s="9" t="s">
        <v>168</v>
      </c>
      <c r="B56" s="9" t="s">
        <v>169</v>
      </c>
      <c r="C56" s="9" t="s">
        <v>23</v>
      </c>
      <c r="D56" s="9" t="s">
        <v>170</v>
      </c>
      <c r="E56" s="10" t="s">
        <v>71</v>
      </c>
      <c r="F56" s="78">
        <f>MEMÓRIA!F222</f>
        <v>4</v>
      </c>
      <c r="G56" s="11"/>
      <c r="H56" s="11"/>
      <c r="I56" s="11">
        <f t="shared" si="4"/>
        <v>0</v>
      </c>
    </row>
    <row r="57" spans="1:9" ht="26.1" customHeight="1">
      <c r="A57" s="9" t="s">
        <v>171</v>
      </c>
      <c r="B57" s="9" t="s">
        <v>172</v>
      </c>
      <c r="C57" s="9" t="s">
        <v>23</v>
      </c>
      <c r="D57" s="9" t="s">
        <v>173</v>
      </c>
      <c r="E57" s="10" t="s">
        <v>71</v>
      </c>
      <c r="F57" s="78">
        <f>MEMÓRIA!F226</f>
        <v>4</v>
      </c>
      <c r="G57" s="11"/>
      <c r="H57" s="11"/>
      <c r="I57" s="11">
        <f t="shared" si="4"/>
        <v>0</v>
      </c>
    </row>
    <row r="58" spans="1:9" ht="24" customHeight="1">
      <c r="A58" s="9" t="s">
        <v>174</v>
      </c>
      <c r="B58" s="9" t="s">
        <v>175</v>
      </c>
      <c r="C58" s="9" t="s">
        <v>23</v>
      </c>
      <c r="D58" s="9" t="s">
        <v>176</v>
      </c>
      <c r="E58" s="10" t="s">
        <v>50</v>
      </c>
      <c r="F58" s="78">
        <f>MEMÓRIA!F230</f>
        <v>176</v>
      </c>
      <c r="G58" s="11"/>
      <c r="H58" s="11"/>
      <c r="I58" s="11">
        <f t="shared" si="4"/>
        <v>0</v>
      </c>
    </row>
    <row r="59" spans="1:9" ht="26.1" customHeight="1">
      <c r="A59" s="9" t="s">
        <v>177</v>
      </c>
      <c r="B59" s="87" t="s">
        <v>178</v>
      </c>
      <c r="C59" s="87" t="s">
        <v>23</v>
      </c>
      <c r="D59" s="87" t="s">
        <v>179</v>
      </c>
      <c r="E59" s="88" t="s">
        <v>50</v>
      </c>
      <c r="F59" s="89">
        <f>MEMÓRIA!F234</f>
        <v>176</v>
      </c>
      <c r="G59" s="90"/>
      <c r="H59" s="90"/>
      <c r="I59" s="90">
        <f t="shared" si="4"/>
        <v>0</v>
      </c>
    </row>
    <row r="60" spans="1:9" ht="24" customHeight="1">
      <c r="A60" s="9" t="s">
        <v>180</v>
      </c>
      <c r="B60" s="87" t="s">
        <v>181</v>
      </c>
      <c r="C60" s="87" t="s">
        <v>28</v>
      </c>
      <c r="D60" s="87" t="s">
        <v>182</v>
      </c>
      <c r="E60" s="88" t="s">
        <v>25</v>
      </c>
      <c r="F60" s="89">
        <f>MEMÓRIA!F238</f>
        <v>107</v>
      </c>
      <c r="G60" s="90"/>
      <c r="H60" s="90"/>
      <c r="I60" s="90">
        <f t="shared" si="4"/>
        <v>0</v>
      </c>
    </row>
    <row r="61" spans="1:9" ht="24" customHeight="1">
      <c r="A61" s="5" t="s">
        <v>183</v>
      </c>
      <c r="B61" s="5" t="s">
        <v>18</v>
      </c>
      <c r="C61" s="5"/>
      <c r="D61" s="5" t="s">
        <v>184</v>
      </c>
      <c r="E61" s="6"/>
      <c r="F61" s="7"/>
      <c r="G61" s="7"/>
      <c r="H61" s="8"/>
      <c r="I61" s="8">
        <f>SUM(I62:I81)</f>
        <v>0</v>
      </c>
    </row>
    <row r="62" spans="1:9" ht="26.1" customHeight="1">
      <c r="A62" s="9" t="s">
        <v>185</v>
      </c>
      <c r="B62" s="9" t="s">
        <v>186</v>
      </c>
      <c r="C62" s="9" t="s">
        <v>23</v>
      </c>
      <c r="D62" s="9" t="s">
        <v>187</v>
      </c>
      <c r="E62" s="10" t="s">
        <v>50</v>
      </c>
      <c r="F62" s="78">
        <f>MEMÓRIA!F244</f>
        <v>20</v>
      </c>
      <c r="G62" s="11"/>
      <c r="H62" s="11"/>
      <c r="I62" s="11">
        <f>F62*H62</f>
        <v>0</v>
      </c>
    </row>
    <row r="63" spans="1:9" ht="26.1" customHeight="1">
      <c r="A63" s="9" t="s">
        <v>188</v>
      </c>
      <c r="B63" s="9" t="s">
        <v>178</v>
      </c>
      <c r="C63" s="9" t="s">
        <v>23</v>
      </c>
      <c r="D63" s="9" t="s">
        <v>179</v>
      </c>
      <c r="E63" s="10" t="s">
        <v>50</v>
      </c>
      <c r="F63" s="78">
        <f>MEMÓRIA!F248</f>
        <v>20</v>
      </c>
      <c r="G63" s="11"/>
      <c r="H63" s="11"/>
      <c r="I63" s="11">
        <f t="shared" ref="I63:I81" si="5">F63*H63</f>
        <v>0</v>
      </c>
    </row>
    <row r="64" spans="1:9" ht="24" customHeight="1">
      <c r="A64" s="9" t="s">
        <v>189</v>
      </c>
      <c r="B64" s="9" t="s">
        <v>190</v>
      </c>
      <c r="C64" s="9" t="s">
        <v>23</v>
      </c>
      <c r="D64" s="9" t="s">
        <v>191</v>
      </c>
      <c r="E64" s="10" t="s">
        <v>50</v>
      </c>
      <c r="F64" s="78">
        <f>MEMÓRIA!F252</f>
        <v>4</v>
      </c>
      <c r="G64" s="11"/>
      <c r="H64" s="11"/>
      <c r="I64" s="11">
        <f t="shared" si="5"/>
        <v>0</v>
      </c>
    </row>
    <row r="65" spans="1:9" ht="39" customHeight="1">
      <c r="A65" s="9" t="s">
        <v>192</v>
      </c>
      <c r="B65" s="9" t="s">
        <v>193</v>
      </c>
      <c r="C65" s="9" t="s">
        <v>23</v>
      </c>
      <c r="D65" s="9" t="s">
        <v>194</v>
      </c>
      <c r="E65" s="10" t="s">
        <v>71</v>
      </c>
      <c r="F65" s="78">
        <f>MEMÓRIA!F256</f>
        <v>3</v>
      </c>
      <c r="G65" s="11"/>
      <c r="H65" s="11"/>
      <c r="I65" s="11">
        <f t="shared" si="5"/>
        <v>0</v>
      </c>
    </row>
    <row r="66" spans="1:9" ht="39" customHeight="1">
      <c r="A66" s="9" t="s">
        <v>195</v>
      </c>
      <c r="B66" s="9" t="s">
        <v>196</v>
      </c>
      <c r="C66" s="9" t="s">
        <v>23</v>
      </c>
      <c r="D66" s="9" t="s">
        <v>197</v>
      </c>
      <c r="E66" s="10" t="s">
        <v>71</v>
      </c>
      <c r="F66" s="78">
        <f>MEMÓRIA!F260</f>
        <v>1</v>
      </c>
      <c r="G66" s="11"/>
      <c r="H66" s="11"/>
      <c r="I66" s="11">
        <f t="shared" si="5"/>
        <v>0</v>
      </c>
    </row>
    <row r="67" spans="1:9" ht="39" customHeight="1">
      <c r="A67" s="12" t="s">
        <v>198</v>
      </c>
      <c r="B67" s="12" t="s">
        <v>199</v>
      </c>
      <c r="C67" s="12" t="s">
        <v>23</v>
      </c>
      <c r="D67" s="12" t="s">
        <v>200</v>
      </c>
      <c r="E67" s="13" t="s">
        <v>44</v>
      </c>
      <c r="F67" s="84">
        <f>MEMÓRIA!F264</f>
        <v>12</v>
      </c>
      <c r="G67" s="14"/>
      <c r="H67" s="14"/>
      <c r="I67" s="11">
        <f t="shared" si="5"/>
        <v>0</v>
      </c>
    </row>
    <row r="68" spans="1:9" ht="39" customHeight="1">
      <c r="A68" s="12" t="s">
        <v>201</v>
      </c>
      <c r="B68" s="12" t="s">
        <v>202</v>
      </c>
      <c r="C68" s="12" t="s">
        <v>23</v>
      </c>
      <c r="D68" s="12" t="s">
        <v>203</v>
      </c>
      <c r="E68" s="13" t="s">
        <v>44</v>
      </c>
      <c r="F68" s="84">
        <f>MEMÓRIA!F268</f>
        <v>12</v>
      </c>
      <c r="G68" s="14"/>
      <c r="H68" s="14"/>
      <c r="I68" s="11">
        <f t="shared" si="5"/>
        <v>0</v>
      </c>
    </row>
    <row r="69" spans="1:9" ht="39" customHeight="1">
      <c r="A69" s="12" t="s">
        <v>204</v>
      </c>
      <c r="B69" s="12" t="s">
        <v>205</v>
      </c>
      <c r="C69" s="12" t="s">
        <v>23</v>
      </c>
      <c r="D69" s="12" t="s">
        <v>206</v>
      </c>
      <c r="E69" s="13" t="s">
        <v>44</v>
      </c>
      <c r="F69" s="84">
        <f>MEMÓRIA!F272</f>
        <v>12</v>
      </c>
      <c r="G69" s="14"/>
      <c r="H69" s="14"/>
      <c r="I69" s="11">
        <f t="shared" si="5"/>
        <v>0</v>
      </c>
    </row>
    <row r="70" spans="1:9" ht="39" customHeight="1">
      <c r="A70" s="12" t="s">
        <v>207</v>
      </c>
      <c r="B70" s="12" t="s">
        <v>208</v>
      </c>
      <c r="C70" s="12" t="s">
        <v>23</v>
      </c>
      <c r="D70" s="12" t="s">
        <v>209</v>
      </c>
      <c r="E70" s="13" t="s">
        <v>44</v>
      </c>
      <c r="F70" s="84">
        <f>MEMÓRIA!F276</f>
        <v>12</v>
      </c>
      <c r="G70" s="14"/>
      <c r="H70" s="14"/>
      <c r="I70" s="11">
        <f t="shared" si="5"/>
        <v>0</v>
      </c>
    </row>
    <row r="71" spans="1:9" ht="26.1" customHeight="1">
      <c r="A71" s="12" t="s">
        <v>210</v>
      </c>
      <c r="B71" s="12" t="s">
        <v>211</v>
      </c>
      <c r="C71" s="12" t="s">
        <v>23</v>
      </c>
      <c r="D71" s="12" t="s">
        <v>212</v>
      </c>
      <c r="E71" s="13" t="s">
        <v>44</v>
      </c>
      <c r="F71" s="84">
        <f>MEMÓRIA!F280</f>
        <v>12</v>
      </c>
      <c r="G71" s="14"/>
      <c r="H71" s="14"/>
      <c r="I71" s="11">
        <f t="shared" si="5"/>
        <v>0</v>
      </c>
    </row>
    <row r="72" spans="1:9" ht="26.1" customHeight="1">
      <c r="A72" s="12" t="s">
        <v>213</v>
      </c>
      <c r="B72" s="12" t="s">
        <v>214</v>
      </c>
      <c r="C72" s="12" t="s">
        <v>23</v>
      </c>
      <c r="D72" s="12" t="s">
        <v>215</v>
      </c>
      <c r="E72" s="13" t="s">
        <v>71</v>
      </c>
      <c r="F72" s="84">
        <f>MEMÓRIA!F284</f>
        <v>20</v>
      </c>
      <c r="G72" s="14"/>
      <c r="H72" s="14"/>
      <c r="I72" s="11">
        <f t="shared" si="5"/>
        <v>0</v>
      </c>
    </row>
    <row r="73" spans="1:9" ht="39" customHeight="1">
      <c r="A73" s="12" t="s">
        <v>216</v>
      </c>
      <c r="B73" s="12" t="s">
        <v>217</v>
      </c>
      <c r="C73" s="12" t="s">
        <v>23</v>
      </c>
      <c r="D73" s="12" t="s">
        <v>218</v>
      </c>
      <c r="E73" s="13" t="s">
        <v>44</v>
      </c>
      <c r="F73" s="84">
        <f>MEMÓRIA!F288</f>
        <v>40</v>
      </c>
      <c r="G73" s="14"/>
      <c r="H73" s="14"/>
      <c r="I73" s="11">
        <f t="shared" si="5"/>
        <v>0</v>
      </c>
    </row>
    <row r="74" spans="1:9" ht="26.1" customHeight="1">
      <c r="A74" s="12" t="s">
        <v>219</v>
      </c>
      <c r="B74" s="12" t="s">
        <v>220</v>
      </c>
      <c r="C74" s="12" t="s">
        <v>23</v>
      </c>
      <c r="D74" s="12" t="s">
        <v>221</v>
      </c>
      <c r="E74" s="13" t="s">
        <v>71</v>
      </c>
      <c r="F74" s="84">
        <f>MEMÓRIA!F296</f>
        <v>4</v>
      </c>
      <c r="G74" s="14"/>
      <c r="H74" s="14"/>
      <c r="I74" s="11">
        <f t="shared" si="5"/>
        <v>0</v>
      </c>
    </row>
    <row r="75" spans="1:9" ht="39" customHeight="1">
      <c r="A75" s="9" t="s">
        <v>222</v>
      </c>
      <c r="B75" s="9" t="s">
        <v>223</v>
      </c>
      <c r="C75" s="9" t="s">
        <v>23</v>
      </c>
      <c r="D75" s="9" t="s">
        <v>224</v>
      </c>
      <c r="E75" s="10" t="s">
        <v>71</v>
      </c>
      <c r="F75" s="78">
        <f>MEMÓRIA!F296</f>
        <v>4</v>
      </c>
      <c r="G75" s="11"/>
      <c r="H75" s="11"/>
      <c r="I75" s="11">
        <f t="shared" si="5"/>
        <v>0</v>
      </c>
    </row>
    <row r="76" spans="1:9" ht="26.1" customHeight="1">
      <c r="A76" s="9" t="s">
        <v>225</v>
      </c>
      <c r="B76" s="9" t="s">
        <v>226</v>
      </c>
      <c r="C76" s="9" t="s">
        <v>23</v>
      </c>
      <c r="D76" s="9" t="s">
        <v>227</v>
      </c>
      <c r="E76" s="10" t="s">
        <v>71</v>
      </c>
      <c r="F76" s="78">
        <f>MEMÓRIA!F300</f>
        <v>1</v>
      </c>
      <c r="G76" s="11"/>
      <c r="H76" s="11"/>
      <c r="I76" s="11">
        <f t="shared" si="5"/>
        <v>0</v>
      </c>
    </row>
    <row r="77" spans="1:9" ht="26.1" customHeight="1">
      <c r="A77" s="9" t="s">
        <v>228</v>
      </c>
      <c r="B77" s="9" t="s">
        <v>229</v>
      </c>
      <c r="C77" s="9" t="s">
        <v>23</v>
      </c>
      <c r="D77" s="9" t="s">
        <v>230</v>
      </c>
      <c r="E77" s="10" t="s">
        <v>71</v>
      </c>
      <c r="F77" s="78">
        <f>MEMÓRIA!F304</f>
        <v>3</v>
      </c>
      <c r="G77" s="11"/>
      <c r="H77" s="11"/>
      <c r="I77" s="11">
        <f t="shared" si="5"/>
        <v>0</v>
      </c>
    </row>
    <row r="78" spans="1:9" ht="26.1" customHeight="1">
      <c r="A78" s="12" t="s">
        <v>231</v>
      </c>
      <c r="B78" s="12" t="s">
        <v>232</v>
      </c>
      <c r="C78" s="12" t="s">
        <v>23</v>
      </c>
      <c r="D78" s="12" t="s">
        <v>233</v>
      </c>
      <c r="E78" s="13" t="s">
        <v>71</v>
      </c>
      <c r="F78" s="84">
        <f>MEMÓRIA!F308</f>
        <v>4</v>
      </c>
      <c r="G78" s="14"/>
      <c r="H78" s="14"/>
      <c r="I78" s="11">
        <f t="shared" si="5"/>
        <v>0</v>
      </c>
    </row>
    <row r="79" spans="1:9" ht="39" customHeight="1">
      <c r="A79" s="9" t="s">
        <v>234</v>
      </c>
      <c r="B79" s="9" t="s">
        <v>235</v>
      </c>
      <c r="C79" s="9" t="s">
        <v>23</v>
      </c>
      <c r="D79" s="9" t="s">
        <v>236</v>
      </c>
      <c r="E79" s="10" t="s">
        <v>44</v>
      </c>
      <c r="F79" s="78">
        <f>MEMÓRIA!F312</f>
        <v>30</v>
      </c>
      <c r="G79" s="11"/>
      <c r="H79" s="11"/>
      <c r="I79" s="11">
        <f t="shared" si="5"/>
        <v>0</v>
      </c>
    </row>
    <row r="80" spans="1:9" ht="39" customHeight="1">
      <c r="A80" s="9" t="s">
        <v>237</v>
      </c>
      <c r="B80" s="9" t="s">
        <v>145</v>
      </c>
      <c r="C80" s="9" t="s">
        <v>23</v>
      </c>
      <c r="D80" s="9" t="s">
        <v>146</v>
      </c>
      <c r="E80" s="10" t="s">
        <v>44</v>
      </c>
      <c r="F80" s="78">
        <f>MEMÓRIA!F316</f>
        <v>70</v>
      </c>
      <c r="G80" s="11"/>
      <c r="H80" s="11"/>
      <c r="I80" s="11">
        <f t="shared" si="5"/>
        <v>0</v>
      </c>
    </row>
    <row r="81" spans="1:10" ht="24" customHeight="1">
      <c r="A81" s="12" t="s">
        <v>238</v>
      </c>
      <c r="B81" s="12" t="s">
        <v>239</v>
      </c>
      <c r="C81" s="12" t="s">
        <v>28</v>
      </c>
      <c r="D81" s="12" t="s">
        <v>240</v>
      </c>
      <c r="E81" s="13" t="s">
        <v>44</v>
      </c>
      <c r="F81" s="84">
        <f>MEMÓRIA!F320</f>
        <v>12</v>
      </c>
      <c r="G81" s="14"/>
      <c r="H81" s="14"/>
      <c r="I81" s="11">
        <f t="shared" si="5"/>
        <v>0</v>
      </c>
    </row>
    <row r="82" spans="1:10" ht="24" customHeight="1">
      <c r="A82" s="5" t="s">
        <v>241</v>
      </c>
      <c r="B82" s="5" t="s">
        <v>18</v>
      </c>
      <c r="C82" s="5"/>
      <c r="D82" s="5" t="s">
        <v>242</v>
      </c>
      <c r="E82" s="6"/>
      <c r="F82" s="7"/>
      <c r="G82" s="7"/>
      <c r="H82" s="8"/>
      <c r="I82" s="8"/>
    </row>
    <row r="83" spans="1:10" ht="24" customHeight="1">
      <c r="A83" s="9" t="s">
        <v>243</v>
      </c>
      <c r="B83" s="9" t="s">
        <v>244</v>
      </c>
      <c r="C83" s="9" t="s">
        <v>28</v>
      </c>
      <c r="D83" s="9" t="s">
        <v>245</v>
      </c>
      <c r="E83" s="10" t="s">
        <v>25</v>
      </c>
      <c r="F83" s="78">
        <f>MEMÓRIA!F325</f>
        <v>107</v>
      </c>
      <c r="G83" s="11"/>
      <c r="H83" s="11"/>
      <c r="I83" s="11">
        <f>F83*H83</f>
        <v>0</v>
      </c>
    </row>
    <row r="84" spans="1:10">
      <c r="A84" s="19"/>
      <c r="B84" s="19"/>
      <c r="C84" s="19"/>
      <c r="D84" s="19"/>
      <c r="E84" s="19"/>
      <c r="F84" s="19"/>
      <c r="G84" s="19"/>
      <c r="H84" s="19"/>
      <c r="I84" s="19"/>
    </row>
    <row r="85" spans="1:10">
      <c r="A85" s="94"/>
      <c r="B85" s="94"/>
      <c r="C85" s="94"/>
      <c r="D85" s="18"/>
      <c r="E85" s="17"/>
      <c r="F85" s="93" t="s">
        <v>246</v>
      </c>
      <c r="G85" s="94"/>
      <c r="H85" s="95">
        <f>H87/1.25</f>
        <v>0</v>
      </c>
      <c r="I85" s="94"/>
      <c r="J85" s="77"/>
    </row>
    <row r="86" spans="1:10">
      <c r="A86" s="94"/>
      <c r="B86" s="94"/>
      <c r="C86" s="94"/>
      <c r="D86" s="18"/>
      <c r="E86" s="17"/>
      <c r="F86" s="93" t="s">
        <v>247</v>
      </c>
      <c r="G86" s="94"/>
      <c r="H86" s="95">
        <f>H85*0.25</f>
        <v>0</v>
      </c>
      <c r="I86" s="94"/>
    </row>
    <row r="87" spans="1:10">
      <c r="A87" s="94"/>
      <c r="B87" s="94"/>
      <c r="C87" s="94"/>
      <c r="D87" s="18"/>
      <c r="E87" s="17"/>
      <c r="F87" s="93" t="s">
        <v>248</v>
      </c>
      <c r="G87" s="94"/>
      <c r="H87" s="95">
        <f>SUM(I5:I83)*0.5</f>
        <v>0</v>
      </c>
      <c r="I87" s="94"/>
      <c r="J87" s="77"/>
    </row>
    <row r="88" spans="1:10" ht="60" customHeight="1">
      <c r="A88" s="16"/>
      <c r="B88" s="16"/>
      <c r="C88" s="16"/>
      <c r="D88" s="16"/>
      <c r="E88" s="16"/>
      <c r="F88" s="16"/>
      <c r="G88" s="16"/>
      <c r="H88" s="16"/>
      <c r="I88" s="16"/>
    </row>
    <row r="89" spans="1:10" ht="69.900000000000006" customHeight="1">
      <c r="A89" s="96" t="s">
        <v>249</v>
      </c>
      <c r="B89" s="97"/>
      <c r="C89" s="97"/>
      <c r="D89" s="97"/>
      <c r="E89" s="97"/>
      <c r="F89" s="97"/>
      <c r="G89" s="97"/>
      <c r="H89" s="97"/>
      <c r="I89" s="97"/>
    </row>
  </sheetData>
  <mergeCells count="15">
    <mergeCell ref="A89:I89"/>
    <mergeCell ref="A3:I3"/>
    <mergeCell ref="A85:C85"/>
    <mergeCell ref="F85:G85"/>
    <mergeCell ref="H85:I85"/>
    <mergeCell ref="A86:C86"/>
    <mergeCell ref="F86:G86"/>
    <mergeCell ref="H86:I86"/>
    <mergeCell ref="E1:F1"/>
    <mergeCell ref="G1:H1"/>
    <mergeCell ref="E2:F2"/>
    <mergeCell ref="G2:H2"/>
    <mergeCell ref="A87:C87"/>
    <mergeCell ref="F87:G87"/>
    <mergeCell ref="H87:I87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edisonwilson59@gmail.com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topLeftCell="A14" zoomScale="70" zoomScaleNormal="70" workbookViewId="0">
      <selection activeCell="B19" sqref="B19"/>
    </sheetView>
  </sheetViews>
  <sheetFormatPr defaultRowHeight="13.8"/>
  <cols>
    <col min="1" max="1" width="14.8984375" customWidth="1"/>
    <col min="2" max="2" width="60" bestFit="1" customWidth="1"/>
    <col min="3" max="3" width="21.09765625" customWidth="1"/>
    <col min="4" max="4" width="14" customWidth="1"/>
    <col min="5" max="6" width="13.59765625" customWidth="1"/>
    <col min="7" max="30" width="12" bestFit="1" customWidth="1"/>
  </cols>
  <sheetData>
    <row r="1" spans="1:7">
      <c r="A1" s="63"/>
      <c r="B1" s="63" t="s">
        <v>437</v>
      </c>
      <c r="C1" s="63" t="s">
        <v>0</v>
      </c>
      <c r="D1" s="101" t="s">
        <v>1</v>
      </c>
      <c r="E1" s="101"/>
      <c r="F1" s="101" t="s">
        <v>2</v>
      </c>
      <c r="G1" s="101"/>
    </row>
    <row r="2" spans="1:7" ht="79.2">
      <c r="A2" s="64"/>
      <c r="B2" s="64" t="s">
        <v>438</v>
      </c>
      <c r="C2" s="64" t="s">
        <v>4</v>
      </c>
      <c r="D2" s="99" t="s">
        <v>5</v>
      </c>
      <c r="E2" s="99"/>
      <c r="F2" s="99" t="s">
        <v>6</v>
      </c>
      <c r="G2" s="99"/>
    </row>
    <row r="3" spans="1:7">
      <c r="A3" s="102" t="s">
        <v>417</v>
      </c>
      <c r="B3" s="97"/>
      <c r="C3" s="97"/>
      <c r="D3" s="97"/>
      <c r="E3" s="97"/>
      <c r="F3" s="97"/>
      <c r="G3" s="97"/>
    </row>
    <row r="4" spans="1:7">
      <c r="A4" s="65" t="s">
        <v>8</v>
      </c>
      <c r="B4" s="65" t="s">
        <v>11</v>
      </c>
      <c r="C4" s="66" t="s">
        <v>418</v>
      </c>
      <c r="D4" s="66" t="s">
        <v>419</v>
      </c>
      <c r="E4" s="66" t="s">
        <v>420</v>
      </c>
      <c r="F4" s="66" t="s">
        <v>421</v>
      </c>
    </row>
    <row r="5" spans="1:7" ht="27" thickBot="1">
      <c r="A5" s="67" t="s">
        <v>17</v>
      </c>
      <c r="B5" s="67" t="s">
        <v>19</v>
      </c>
      <c r="C5" s="68" t="s">
        <v>439</v>
      </c>
      <c r="D5" s="69" t="s">
        <v>440</v>
      </c>
      <c r="E5" s="69" t="s">
        <v>441</v>
      </c>
      <c r="F5" s="69" t="s">
        <v>441</v>
      </c>
    </row>
    <row r="6" spans="1:7" ht="27.6" thickTop="1" thickBot="1">
      <c r="A6" s="67" t="s">
        <v>45</v>
      </c>
      <c r="B6" s="67" t="s">
        <v>46</v>
      </c>
      <c r="C6" s="68" t="s">
        <v>439</v>
      </c>
      <c r="D6" s="69" t="s">
        <v>442</v>
      </c>
      <c r="E6" s="69" t="s">
        <v>444</v>
      </c>
      <c r="F6" s="69" t="s">
        <v>442</v>
      </c>
    </row>
    <row r="7" spans="1:7" ht="27.6" thickTop="1" thickBot="1">
      <c r="A7" s="67" t="s">
        <v>54</v>
      </c>
      <c r="B7" s="67" t="s">
        <v>55</v>
      </c>
      <c r="C7" s="68" t="s">
        <v>439</v>
      </c>
      <c r="D7" s="69" t="s">
        <v>445</v>
      </c>
      <c r="E7" s="68" t="s">
        <v>20</v>
      </c>
      <c r="F7" s="69" t="s">
        <v>441</v>
      </c>
    </row>
    <row r="8" spans="1:7" ht="27.6" thickTop="1" thickBot="1">
      <c r="A8" s="67" t="s">
        <v>60</v>
      </c>
      <c r="B8" s="67" t="s">
        <v>61</v>
      </c>
      <c r="C8" s="68" t="s">
        <v>439</v>
      </c>
      <c r="D8" s="68" t="s">
        <v>20</v>
      </c>
      <c r="E8" s="68" t="s">
        <v>20</v>
      </c>
      <c r="F8" s="69" t="s">
        <v>439</v>
      </c>
    </row>
    <row r="9" spans="1:7" ht="27.6" thickTop="1" thickBot="1">
      <c r="A9" s="67" t="s">
        <v>81</v>
      </c>
      <c r="B9" s="67" t="s">
        <v>82</v>
      </c>
      <c r="C9" s="68" t="s">
        <v>439</v>
      </c>
      <c r="D9" s="68" t="s">
        <v>20</v>
      </c>
      <c r="E9" s="69" t="s">
        <v>443</v>
      </c>
      <c r="F9" s="69" t="s">
        <v>443</v>
      </c>
    </row>
    <row r="10" spans="1:7" ht="27.6" thickTop="1" thickBot="1">
      <c r="A10" s="67" t="s">
        <v>95</v>
      </c>
      <c r="B10" s="67" t="s">
        <v>96</v>
      </c>
      <c r="C10" s="68" t="s">
        <v>439</v>
      </c>
      <c r="D10" s="68" t="s">
        <v>20</v>
      </c>
      <c r="E10" s="69" t="s">
        <v>439</v>
      </c>
      <c r="F10" s="68" t="s">
        <v>20</v>
      </c>
    </row>
    <row r="11" spans="1:7" ht="27.6" thickTop="1" thickBot="1">
      <c r="A11" s="67" t="s">
        <v>106</v>
      </c>
      <c r="B11" s="67" t="s">
        <v>107</v>
      </c>
      <c r="C11" s="68" t="s">
        <v>439</v>
      </c>
      <c r="D11" s="69" t="s">
        <v>442</v>
      </c>
      <c r="E11" s="69" t="s">
        <v>444</v>
      </c>
      <c r="F11" s="69" t="s">
        <v>442</v>
      </c>
    </row>
    <row r="12" spans="1:7" ht="27.6" thickTop="1" thickBot="1">
      <c r="A12" s="67" t="s">
        <v>183</v>
      </c>
      <c r="B12" s="67" t="s">
        <v>184</v>
      </c>
      <c r="C12" s="68" t="s">
        <v>439</v>
      </c>
      <c r="D12" s="69" t="s">
        <v>446</v>
      </c>
      <c r="E12" s="69" t="s">
        <v>443</v>
      </c>
      <c r="F12" s="69" t="s">
        <v>441</v>
      </c>
    </row>
    <row r="13" spans="1:7" ht="27.6" thickTop="1" thickBot="1">
      <c r="A13" s="67" t="s">
        <v>241</v>
      </c>
      <c r="B13" s="67" t="s">
        <v>242</v>
      </c>
      <c r="C13" s="68" t="s">
        <v>439</v>
      </c>
      <c r="D13" s="68" t="s">
        <v>20</v>
      </c>
      <c r="E13" s="68" t="s">
        <v>20</v>
      </c>
      <c r="F13" s="69" t="s">
        <v>439</v>
      </c>
    </row>
    <row r="14" spans="1:7" ht="14.4" thickTop="1">
      <c r="A14" s="99" t="s">
        <v>422</v>
      </c>
      <c r="B14" s="99"/>
      <c r="C14" s="64"/>
      <c r="D14" s="70" t="s">
        <v>423</v>
      </c>
      <c r="E14" s="70" t="s">
        <v>424</v>
      </c>
      <c r="F14" s="70" t="s">
        <v>425</v>
      </c>
    </row>
    <row r="15" spans="1:7">
      <c r="A15" s="99" t="s">
        <v>426</v>
      </c>
      <c r="B15" s="99"/>
      <c r="C15" s="64"/>
      <c r="D15" s="70"/>
      <c r="E15" s="70"/>
      <c r="F15" s="70"/>
    </row>
    <row r="16" spans="1:7">
      <c r="A16" s="99" t="s">
        <v>427</v>
      </c>
      <c r="B16" s="99"/>
      <c r="C16" s="64"/>
      <c r="D16" s="70" t="s">
        <v>423</v>
      </c>
      <c r="E16" s="70" t="s">
        <v>428</v>
      </c>
      <c r="F16" s="70" t="s">
        <v>429</v>
      </c>
    </row>
    <row r="17" spans="1:7">
      <c r="A17" s="99" t="s">
        <v>430</v>
      </c>
      <c r="B17" s="99"/>
      <c r="C17" s="64"/>
      <c r="D17" s="70"/>
      <c r="E17" s="70"/>
      <c r="F17" s="70"/>
    </row>
    <row r="18" spans="1:7">
      <c r="A18" s="71"/>
      <c r="B18" s="71"/>
      <c r="C18" s="71"/>
      <c r="D18" s="71"/>
      <c r="E18" s="71"/>
      <c r="F18" s="71"/>
      <c r="G18" s="71"/>
    </row>
    <row r="19" spans="1:7" ht="60" customHeight="1">
      <c r="A19" s="72"/>
      <c r="B19" s="72"/>
      <c r="C19" s="72"/>
      <c r="D19" s="72"/>
      <c r="E19" s="72"/>
      <c r="F19" s="72"/>
      <c r="G19" s="72"/>
    </row>
    <row r="20" spans="1:7" ht="69.900000000000006" customHeight="1">
      <c r="A20" s="100" t="s">
        <v>249</v>
      </c>
      <c r="B20" s="97"/>
      <c r="C20" s="97"/>
      <c r="D20" s="97"/>
      <c r="E20" s="97"/>
      <c r="F20" s="97"/>
      <c r="G20" s="97"/>
    </row>
  </sheetData>
  <mergeCells count="10">
    <mergeCell ref="A15:B15"/>
    <mergeCell ref="A16:B16"/>
    <mergeCell ref="A17:B17"/>
    <mergeCell ref="A20:G20"/>
    <mergeCell ref="D1:E1"/>
    <mergeCell ref="F1:G1"/>
    <mergeCell ref="D2:E2"/>
    <mergeCell ref="F2:G2"/>
    <mergeCell ref="A3:G3"/>
    <mergeCell ref="A14:B1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328"/>
  <sheetViews>
    <sheetView tabSelected="1" topLeftCell="A304" zoomScale="80" zoomScaleNormal="80" workbookViewId="0">
      <selection activeCell="D266" sqref="D266"/>
    </sheetView>
  </sheetViews>
  <sheetFormatPr defaultRowHeight="17.399999999999999"/>
  <cols>
    <col min="2" max="2" width="10.09765625" bestFit="1" customWidth="1"/>
    <col min="3" max="3" width="11.5" style="21" customWidth="1"/>
    <col min="4" max="4" width="78.09765625" style="22" customWidth="1"/>
    <col min="5" max="5" width="28.8984375" style="23" customWidth="1"/>
    <col min="6" max="6" width="14" style="23" customWidth="1"/>
    <col min="7" max="7" width="11.19921875" style="23" customWidth="1"/>
    <col min="8" max="8" width="14" style="23" customWidth="1"/>
    <col min="9" max="9" width="13.8984375" style="22" customWidth="1"/>
    <col min="10" max="10" width="9" style="24"/>
    <col min="11" max="11" width="9" style="22"/>
    <col min="12" max="12" width="9" style="23"/>
    <col min="13" max="13" width="11.09765625" style="22" customWidth="1"/>
    <col min="14" max="14" width="10.69921875" style="22" customWidth="1"/>
  </cols>
  <sheetData>
    <row r="2" spans="3:15" ht="22.5" customHeight="1">
      <c r="C2" s="103" t="s">
        <v>3</v>
      </c>
      <c r="D2" s="103"/>
      <c r="E2" s="103"/>
    </row>
    <row r="3" spans="3:15">
      <c r="D3" s="25" t="s">
        <v>250</v>
      </c>
    </row>
    <row r="5" spans="3:15" ht="21">
      <c r="D5" s="26" t="s">
        <v>251</v>
      </c>
      <c r="E5" s="27" t="s">
        <v>252</v>
      </c>
      <c r="F5" s="28" t="s">
        <v>253</v>
      </c>
      <c r="G5" s="28" t="s">
        <v>254</v>
      </c>
      <c r="H5" s="28"/>
      <c r="I5" s="27"/>
      <c r="J5" s="27"/>
      <c r="K5" s="28"/>
      <c r="L5" s="27"/>
      <c r="M5" s="28"/>
      <c r="N5" s="28"/>
      <c r="O5" s="28"/>
    </row>
    <row r="6" spans="3:15" ht="21">
      <c r="D6" s="29" t="s">
        <v>255</v>
      </c>
      <c r="E6" s="22"/>
      <c r="J6" s="22"/>
      <c r="K6" s="30"/>
      <c r="L6" s="22"/>
      <c r="M6" s="23"/>
      <c r="N6" s="23"/>
      <c r="O6" s="23"/>
    </row>
    <row r="7" spans="3:15" ht="21">
      <c r="D7" s="26" t="s">
        <v>256</v>
      </c>
      <c r="E7" s="22"/>
      <c r="J7" s="22"/>
      <c r="K7" s="30"/>
      <c r="L7" s="22"/>
      <c r="M7" s="23"/>
      <c r="N7" s="23"/>
      <c r="O7" s="23"/>
    </row>
    <row r="8" spans="3:15">
      <c r="D8" s="31" t="s">
        <v>257</v>
      </c>
      <c r="E8" s="22">
        <v>8.5</v>
      </c>
      <c r="F8" s="23">
        <v>5</v>
      </c>
      <c r="G8" s="23">
        <f>E8*F8</f>
        <v>42.5</v>
      </c>
      <c r="J8" s="22"/>
      <c r="K8" s="30"/>
      <c r="L8" s="22"/>
      <c r="M8" s="23"/>
      <c r="N8" s="23"/>
      <c r="O8" s="23"/>
    </row>
    <row r="9" spans="3:15">
      <c r="D9" s="31" t="s">
        <v>258</v>
      </c>
      <c r="E9" s="22">
        <v>8.56</v>
      </c>
      <c r="F9" s="23">
        <v>5</v>
      </c>
      <c r="G9" s="23">
        <f t="shared" ref="G9:G18" si="0">E9*F9</f>
        <v>42.800000000000004</v>
      </c>
      <c r="J9" s="22"/>
      <c r="K9" s="30"/>
      <c r="L9" s="22"/>
      <c r="M9" s="23"/>
      <c r="N9" s="23"/>
      <c r="O9" s="23"/>
    </row>
    <row r="10" spans="3:15" ht="18" thickBot="1">
      <c r="D10" s="31" t="s">
        <v>259</v>
      </c>
      <c r="E10" s="22">
        <v>5</v>
      </c>
      <c r="F10" s="23">
        <v>4.3</v>
      </c>
      <c r="G10" s="32">
        <f t="shared" si="0"/>
        <v>21.5</v>
      </c>
      <c r="J10" s="22"/>
      <c r="K10" s="30"/>
      <c r="L10" s="22"/>
      <c r="M10" s="23"/>
      <c r="N10" s="23"/>
      <c r="O10" s="23"/>
    </row>
    <row r="11" spans="3:15">
      <c r="E11" s="22"/>
      <c r="G11" s="23">
        <f>SUM(G8:G10)</f>
        <v>106.80000000000001</v>
      </c>
      <c r="J11" s="23"/>
      <c r="K11" s="30"/>
      <c r="L11" s="30"/>
      <c r="M11" s="23"/>
      <c r="N11" s="23"/>
      <c r="O11" s="23"/>
    </row>
    <row r="12" spans="3:15">
      <c r="E12" s="22"/>
      <c r="J12" s="22"/>
      <c r="K12" s="30"/>
      <c r="L12" s="30"/>
      <c r="M12" s="23"/>
      <c r="N12" s="23"/>
      <c r="O12" s="23"/>
    </row>
    <row r="13" spans="3:15" ht="21">
      <c r="D13" s="33" t="s">
        <v>260</v>
      </c>
      <c r="E13" s="27" t="s">
        <v>252</v>
      </c>
      <c r="F13" s="28" t="s">
        <v>253</v>
      </c>
      <c r="G13" s="28" t="s">
        <v>254</v>
      </c>
      <c r="H13" s="28"/>
      <c r="I13" s="27"/>
      <c r="J13" s="27"/>
      <c r="K13" s="28"/>
      <c r="L13" s="27"/>
      <c r="M13" s="28"/>
      <c r="N13" s="28"/>
      <c r="O13" s="28"/>
    </row>
    <row r="14" spans="3:15">
      <c r="D14" s="31" t="s">
        <v>259</v>
      </c>
      <c r="E14" s="22">
        <v>5</v>
      </c>
      <c r="F14" s="23">
        <v>4.3</v>
      </c>
      <c r="G14" s="23">
        <f t="shared" si="0"/>
        <v>21.5</v>
      </c>
      <c r="J14" s="22"/>
      <c r="K14" s="30"/>
      <c r="L14" s="30"/>
      <c r="M14" s="23"/>
      <c r="N14" s="23"/>
      <c r="O14" s="23"/>
    </row>
    <row r="15" spans="3:15">
      <c r="D15" s="31" t="s">
        <v>261</v>
      </c>
      <c r="E15" s="22">
        <v>5</v>
      </c>
      <c r="F15" s="23">
        <v>4.28</v>
      </c>
      <c r="G15" s="23">
        <f t="shared" si="0"/>
        <v>21.400000000000002</v>
      </c>
      <c r="J15" s="22"/>
      <c r="K15" s="30"/>
      <c r="L15" s="30"/>
      <c r="M15" s="23"/>
      <c r="N15" s="23"/>
      <c r="O15" s="23"/>
    </row>
    <row r="16" spans="3:15">
      <c r="D16" s="31" t="s">
        <v>262</v>
      </c>
      <c r="E16" s="22">
        <f>5-1.2</f>
        <v>3.8</v>
      </c>
      <c r="F16" s="23">
        <v>4.28</v>
      </c>
      <c r="G16" s="23">
        <f t="shared" si="0"/>
        <v>16.263999999999999</v>
      </c>
      <c r="J16" s="22"/>
      <c r="K16" s="30"/>
      <c r="L16" s="30"/>
      <c r="M16" s="23"/>
      <c r="N16" s="23"/>
      <c r="O16" s="23"/>
    </row>
    <row r="17" spans="1:15">
      <c r="D17" s="31" t="s">
        <v>263</v>
      </c>
      <c r="E17" s="22">
        <v>4.28</v>
      </c>
      <c r="F17" s="23">
        <v>1.2</v>
      </c>
      <c r="G17" s="23">
        <f t="shared" si="0"/>
        <v>5.1360000000000001</v>
      </c>
      <c r="J17" s="22"/>
      <c r="K17" s="30"/>
      <c r="L17" s="30"/>
      <c r="M17" s="23"/>
      <c r="N17" s="23"/>
      <c r="O17" s="23"/>
    </row>
    <row r="18" spans="1:15" ht="18" thickBot="1">
      <c r="D18" s="31" t="s">
        <v>257</v>
      </c>
      <c r="E18" s="22">
        <v>8.5</v>
      </c>
      <c r="F18" s="23">
        <v>5</v>
      </c>
      <c r="G18" s="32">
        <f t="shared" si="0"/>
        <v>42.5</v>
      </c>
      <c r="J18" s="22"/>
      <c r="K18" s="30"/>
      <c r="L18" s="30"/>
      <c r="M18" s="23"/>
      <c r="N18" s="23"/>
      <c r="O18" s="23"/>
    </row>
    <row r="19" spans="1:15">
      <c r="E19" s="22"/>
      <c r="G19" s="23">
        <f>SUM(G14:G18)</f>
        <v>106.8</v>
      </c>
      <c r="J19" s="22"/>
      <c r="K19" s="30"/>
      <c r="L19" s="30"/>
      <c r="M19" s="23"/>
      <c r="N19" s="23"/>
      <c r="O19" s="23"/>
    </row>
    <row r="20" spans="1:15">
      <c r="E20" s="22"/>
      <c r="J20" s="23"/>
      <c r="K20" s="30"/>
      <c r="L20" s="30"/>
      <c r="M20" s="23"/>
      <c r="N20" s="23"/>
      <c r="O20" s="23"/>
    </row>
    <row r="21" spans="1:15">
      <c r="E21" s="22"/>
      <c r="J21" s="22"/>
      <c r="K21" s="30"/>
      <c r="L21" s="30"/>
      <c r="M21" s="23"/>
      <c r="N21" s="23"/>
      <c r="O21" s="23"/>
    </row>
    <row r="23" spans="1:15" ht="21">
      <c r="A23" s="34" t="s">
        <v>17</v>
      </c>
      <c r="B23" s="34" t="s">
        <v>18</v>
      </c>
      <c r="C23" s="34"/>
      <c r="D23" s="34" t="s">
        <v>19</v>
      </c>
      <c r="E23" s="35"/>
      <c r="F23" s="35"/>
      <c r="G23" s="35"/>
      <c r="H23" s="36"/>
      <c r="I23" s="36"/>
    </row>
    <row r="24" spans="1:15">
      <c r="C24" s="25"/>
      <c r="D24" s="37" t="s">
        <v>264</v>
      </c>
      <c r="F24" s="38" t="s">
        <v>265</v>
      </c>
      <c r="G24" s="38" t="s">
        <v>266</v>
      </c>
    </row>
    <row r="25" spans="1:15" ht="26.4">
      <c r="A25" s="39" t="s">
        <v>267</v>
      </c>
      <c r="B25" s="39" t="s">
        <v>22</v>
      </c>
      <c r="C25" s="39" t="s">
        <v>23</v>
      </c>
      <c r="D25" s="40" t="s">
        <v>24</v>
      </c>
      <c r="E25" s="39"/>
      <c r="F25" s="41">
        <v>2.88</v>
      </c>
      <c r="G25" s="41" t="s">
        <v>25</v>
      </c>
      <c r="I25" s="23"/>
    </row>
    <row r="26" spans="1:15" ht="13.8">
      <c r="A26" s="39"/>
      <c r="B26" s="39"/>
      <c r="C26" s="39"/>
      <c r="D26" s="40" t="s">
        <v>268</v>
      </c>
      <c r="E26" s="39"/>
      <c r="I26" s="23"/>
    </row>
    <row r="27" spans="1:15" ht="13.8">
      <c r="A27" s="39"/>
      <c r="B27" s="39"/>
      <c r="C27" s="39"/>
      <c r="D27" s="40"/>
      <c r="E27" s="39"/>
      <c r="I27" s="23"/>
    </row>
    <row r="28" spans="1:15" ht="13.8">
      <c r="A28" s="39"/>
      <c r="B28" s="39"/>
      <c r="C28" s="39"/>
      <c r="D28" s="40"/>
      <c r="E28" s="39"/>
      <c r="I28" s="23"/>
    </row>
    <row r="29" spans="1:15" ht="13.8">
      <c r="A29" s="39" t="s">
        <v>269</v>
      </c>
      <c r="B29" s="39"/>
      <c r="C29" s="39" t="s">
        <v>23</v>
      </c>
      <c r="D29" s="40" t="s">
        <v>270</v>
      </c>
      <c r="E29" s="39"/>
      <c r="I29" s="23"/>
    </row>
    <row r="30" spans="1:15" ht="13.8">
      <c r="A30" s="39"/>
      <c r="B30" s="39"/>
      <c r="C30" s="39"/>
      <c r="D30" s="40" t="s">
        <v>271</v>
      </c>
      <c r="E30" s="39"/>
      <c r="F30" s="38">
        <f>MEMÓRIA!F117</f>
        <v>121.4</v>
      </c>
      <c r="G30" s="38" t="s">
        <v>266</v>
      </c>
      <c r="I30" s="23"/>
    </row>
    <row r="31" spans="1:15" ht="13.8">
      <c r="A31" s="39"/>
      <c r="B31" s="39"/>
      <c r="C31" s="39"/>
      <c r="D31" s="40"/>
      <c r="E31" s="39"/>
      <c r="F31" s="41">
        <v>107</v>
      </c>
      <c r="G31" s="41" t="s">
        <v>25</v>
      </c>
      <c r="I31" s="23"/>
    </row>
    <row r="32" spans="1:15" ht="13.8">
      <c r="A32" s="39"/>
      <c r="B32" s="39"/>
      <c r="C32" s="39"/>
      <c r="D32" s="40"/>
      <c r="E32" s="39"/>
      <c r="I32" s="23"/>
    </row>
    <row r="33" spans="1:14" ht="13.8">
      <c r="A33" s="39" t="s">
        <v>272</v>
      </c>
      <c r="B33" s="39"/>
      <c r="C33" s="39" t="s">
        <v>23</v>
      </c>
      <c r="D33" s="40" t="s">
        <v>273</v>
      </c>
      <c r="E33" s="39"/>
      <c r="I33" s="23"/>
    </row>
    <row r="34" spans="1:14" ht="13.8">
      <c r="A34" s="39"/>
      <c r="B34" s="39"/>
      <c r="C34" s="39"/>
      <c r="D34" s="40" t="s">
        <v>274</v>
      </c>
      <c r="E34" s="39"/>
      <c r="F34" s="38" t="s">
        <v>265</v>
      </c>
      <c r="G34" s="38" t="s">
        <v>266</v>
      </c>
      <c r="I34" s="23"/>
    </row>
    <row r="35" spans="1:14" ht="13.8">
      <c r="A35" s="39"/>
      <c r="B35" s="39"/>
      <c r="C35" s="39"/>
      <c r="D35" s="40"/>
      <c r="E35" s="39"/>
      <c r="F35" s="41">
        <v>24.78</v>
      </c>
      <c r="G35" s="41" t="s">
        <v>25</v>
      </c>
      <c r="I35" s="23"/>
    </row>
    <row r="36" spans="1:14" ht="13.8">
      <c r="A36" s="39"/>
      <c r="B36" s="39"/>
      <c r="C36" s="39"/>
      <c r="D36" s="40"/>
      <c r="E36" s="39"/>
      <c r="F36" s="42"/>
      <c r="G36" s="42"/>
      <c r="I36" s="23"/>
    </row>
    <row r="37" spans="1:14" ht="13.8">
      <c r="A37" s="39" t="s">
        <v>275</v>
      </c>
      <c r="B37" s="39"/>
      <c r="C37" s="39" t="s">
        <v>35</v>
      </c>
      <c r="D37" s="40" t="s">
        <v>36</v>
      </c>
      <c r="E37" s="39"/>
      <c r="F37" s="42"/>
      <c r="G37" s="42"/>
      <c r="I37" s="23"/>
    </row>
    <row r="38" spans="1:14" ht="13.8">
      <c r="A38" s="39"/>
      <c r="B38" s="39"/>
      <c r="C38" s="39"/>
      <c r="D38" s="40" t="s">
        <v>276</v>
      </c>
      <c r="E38" s="39"/>
      <c r="F38" s="38" t="s">
        <v>265</v>
      </c>
      <c r="G38" s="38" t="s">
        <v>266</v>
      </c>
      <c r="I38" s="23"/>
    </row>
    <row r="39" spans="1:14" ht="13.8">
      <c r="A39" s="39"/>
      <c r="B39" s="39"/>
      <c r="C39" s="39"/>
      <c r="D39" s="40"/>
      <c r="E39" s="39"/>
      <c r="F39" s="41">
        <v>30</v>
      </c>
      <c r="G39" s="41" t="s">
        <v>25</v>
      </c>
      <c r="I39" s="23"/>
    </row>
    <row r="40" spans="1:14" ht="13.8">
      <c r="A40" s="39" t="s">
        <v>277</v>
      </c>
      <c r="B40" s="39">
        <v>18504</v>
      </c>
      <c r="C40" s="39" t="s">
        <v>28</v>
      </c>
      <c r="D40" s="40" t="s">
        <v>278</v>
      </c>
      <c r="E40" s="39"/>
      <c r="F40" s="43"/>
      <c r="G40" s="43"/>
      <c r="I40" s="23"/>
    </row>
    <row r="41" spans="1:14" ht="13.8">
      <c r="A41" s="39"/>
      <c r="B41" s="39"/>
      <c r="C41" s="39"/>
      <c r="D41" s="40" t="s">
        <v>279</v>
      </c>
      <c r="E41" s="39"/>
      <c r="F41" s="38" t="s">
        <v>265</v>
      </c>
      <c r="G41" s="38" t="s">
        <v>266</v>
      </c>
      <c r="I41" s="23"/>
    </row>
    <row r="42" spans="1:14" ht="13.8">
      <c r="A42" s="39"/>
      <c r="B42" s="39"/>
      <c r="C42" s="39"/>
      <c r="D42" s="40"/>
      <c r="E42" s="39"/>
      <c r="F42" s="41">
        <v>4</v>
      </c>
      <c r="G42" s="41" t="s">
        <v>280</v>
      </c>
      <c r="I42" s="23"/>
    </row>
    <row r="43" spans="1:14" ht="13.8">
      <c r="A43" s="39"/>
      <c r="B43" s="39"/>
      <c r="C43" s="39"/>
      <c r="D43" s="40"/>
      <c r="E43" s="39"/>
      <c r="F43" s="43"/>
      <c r="G43" s="43"/>
      <c r="I43" s="23"/>
    </row>
    <row r="44" spans="1:14" ht="26.4">
      <c r="A44" s="39" t="s">
        <v>281</v>
      </c>
      <c r="B44" s="39" t="s">
        <v>42</v>
      </c>
      <c r="C44" s="39" t="s">
        <v>23</v>
      </c>
      <c r="D44" s="40" t="s">
        <v>43</v>
      </c>
      <c r="E44" s="39"/>
      <c r="I44" s="23"/>
    </row>
    <row r="45" spans="1:14" ht="13.8">
      <c r="A45" s="39"/>
      <c r="B45" s="39"/>
      <c r="C45" s="39"/>
      <c r="D45" s="40" t="s">
        <v>282</v>
      </c>
      <c r="E45" s="39"/>
      <c r="F45" s="38" t="s">
        <v>265</v>
      </c>
      <c r="G45" s="38" t="s">
        <v>266</v>
      </c>
      <c r="I45" s="23"/>
    </row>
    <row r="46" spans="1:14" s="20" customFormat="1" ht="13.8">
      <c r="A46" s="39"/>
      <c r="B46" s="39"/>
      <c r="C46" s="39"/>
      <c r="D46" s="40"/>
      <c r="E46" s="39"/>
      <c r="F46" s="38">
        <v>24</v>
      </c>
      <c r="G46" s="38" t="s">
        <v>366</v>
      </c>
      <c r="H46" s="23"/>
      <c r="I46" s="23"/>
      <c r="J46" s="24"/>
      <c r="K46" s="22"/>
      <c r="L46" s="23"/>
      <c r="M46" s="22"/>
      <c r="N46" s="22"/>
    </row>
    <row r="47" spans="1:14" s="20" customFormat="1" ht="13.8">
      <c r="A47" s="39"/>
      <c r="B47" s="39"/>
      <c r="C47" s="39"/>
      <c r="D47" s="40"/>
      <c r="E47" s="39"/>
      <c r="F47" s="79"/>
      <c r="G47" s="79"/>
      <c r="H47" s="23"/>
      <c r="I47" s="23"/>
      <c r="J47" s="24"/>
      <c r="K47" s="22"/>
      <c r="L47" s="23"/>
      <c r="M47" s="22"/>
      <c r="N47" s="22"/>
    </row>
    <row r="48" spans="1:14" ht="13.8">
      <c r="A48" s="39"/>
      <c r="B48" s="39"/>
      <c r="C48" s="39"/>
      <c r="D48" s="40"/>
      <c r="E48" s="80"/>
      <c r="F48" s="81"/>
      <c r="G48" s="81"/>
      <c r="I48" s="23"/>
    </row>
    <row r="49" spans="1:9" ht="13.8">
      <c r="A49" s="39"/>
      <c r="B49" s="39"/>
      <c r="C49" s="39"/>
      <c r="D49" s="40"/>
      <c r="E49" s="39"/>
      <c r="I49" s="23"/>
    </row>
    <row r="50" spans="1:9" ht="21">
      <c r="A50" s="34" t="s">
        <v>45</v>
      </c>
      <c r="B50" s="34" t="s">
        <v>18</v>
      </c>
      <c r="C50" s="34"/>
      <c r="D50" s="34" t="s">
        <v>46</v>
      </c>
      <c r="E50" s="35"/>
      <c r="F50" s="35"/>
      <c r="G50" s="35"/>
      <c r="H50" s="36"/>
      <c r="I50" s="36"/>
    </row>
    <row r="51" spans="1:9" ht="13.8">
      <c r="A51" s="39" t="s">
        <v>47</v>
      </c>
      <c r="B51" s="39" t="s">
        <v>48</v>
      </c>
      <c r="C51" s="39" t="s">
        <v>23</v>
      </c>
      <c r="D51" s="40" t="s">
        <v>49</v>
      </c>
      <c r="E51" s="39"/>
      <c r="I51" s="23"/>
    </row>
    <row r="52" spans="1:9" ht="13.8">
      <c r="A52" s="39"/>
      <c r="B52" s="39"/>
      <c r="C52" s="39"/>
      <c r="D52" s="40" t="s">
        <v>283</v>
      </c>
      <c r="E52" s="39"/>
      <c r="F52" s="38" t="s">
        <v>265</v>
      </c>
      <c r="G52" s="38" t="s">
        <v>266</v>
      </c>
      <c r="I52" s="23"/>
    </row>
    <row r="53" spans="1:9" ht="13.8">
      <c r="A53" s="39"/>
      <c r="B53" s="39"/>
      <c r="C53" s="39"/>
      <c r="D53" s="40"/>
      <c r="E53" s="39"/>
      <c r="F53" s="41">
        <v>103</v>
      </c>
      <c r="G53" s="41" t="s">
        <v>284</v>
      </c>
      <c r="I53" s="23"/>
    </row>
    <row r="54" spans="1:9" ht="13.8">
      <c r="A54" s="39"/>
      <c r="B54" s="39"/>
      <c r="C54" s="39"/>
      <c r="D54" s="40"/>
      <c r="E54" s="39"/>
      <c r="I54" s="23"/>
    </row>
    <row r="55" spans="1:9" ht="13.8">
      <c r="A55" s="39" t="s">
        <v>51</v>
      </c>
      <c r="B55" s="39" t="s">
        <v>285</v>
      </c>
      <c r="C55" s="39" t="s">
        <v>23</v>
      </c>
      <c r="D55" s="40" t="s">
        <v>286</v>
      </c>
      <c r="E55" s="39"/>
      <c r="I55" s="23"/>
    </row>
    <row r="56" spans="1:9" ht="13.8">
      <c r="A56" s="39"/>
      <c r="B56" s="39"/>
      <c r="C56" s="39"/>
      <c r="D56" s="40" t="s">
        <v>431</v>
      </c>
      <c r="E56" s="39"/>
      <c r="F56" s="38" t="s">
        <v>265</v>
      </c>
      <c r="G56" s="38" t="s">
        <v>266</v>
      </c>
      <c r="I56" s="23"/>
    </row>
    <row r="57" spans="1:9" ht="13.8">
      <c r="A57" s="39"/>
      <c r="B57" s="39"/>
      <c r="C57" s="39"/>
      <c r="D57" s="40" t="s">
        <v>287</v>
      </c>
      <c r="E57" s="39"/>
      <c r="F57" s="41">
        <v>3</v>
      </c>
      <c r="G57" s="41" t="s">
        <v>288</v>
      </c>
      <c r="I57" s="23"/>
    </row>
    <row r="58" spans="1:9" ht="13.8">
      <c r="A58" s="39"/>
      <c r="B58" s="39"/>
      <c r="C58" s="39"/>
      <c r="D58" s="40"/>
      <c r="E58" s="39"/>
      <c r="F58" s="44"/>
      <c r="G58" s="44"/>
      <c r="I58" s="23"/>
    </row>
    <row r="59" spans="1:9" ht="21">
      <c r="A59" s="34">
        <v>3</v>
      </c>
      <c r="B59" s="34" t="s">
        <v>18</v>
      </c>
      <c r="C59" s="34"/>
      <c r="D59" s="34" t="s">
        <v>55</v>
      </c>
      <c r="E59" s="35"/>
      <c r="F59" s="45"/>
      <c r="G59" s="46"/>
      <c r="H59" s="46"/>
      <c r="I59" s="46"/>
    </row>
    <row r="60" spans="1:9" ht="13.8">
      <c r="A60" s="39"/>
      <c r="B60" s="39"/>
      <c r="C60" s="39"/>
      <c r="D60" s="40"/>
      <c r="E60" s="39"/>
      <c r="F60" s="42"/>
      <c r="G60" s="42"/>
    </row>
    <row r="61" spans="1:9" ht="13.8">
      <c r="A61" s="39"/>
      <c r="B61" s="39"/>
      <c r="C61" s="39"/>
      <c r="D61" s="40"/>
      <c r="E61" s="39"/>
    </row>
    <row r="62" spans="1:9" ht="13.8">
      <c r="A62" s="39" t="s">
        <v>289</v>
      </c>
      <c r="B62" s="39">
        <v>23795</v>
      </c>
      <c r="C62" s="39" t="s">
        <v>28</v>
      </c>
      <c r="D62" s="40" t="s">
        <v>58</v>
      </c>
      <c r="E62" s="39"/>
      <c r="F62" s="44"/>
      <c r="G62" s="44"/>
    </row>
    <row r="63" spans="1:9" ht="13.8">
      <c r="A63" s="39"/>
      <c r="B63" s="39"/>
      <c r="C63" s="39"/>
      <c r="D63" s="40" t="s">
        <v>290</v>
      </c>
      <c r="E63" s="39"/>
      <c r="F63" s="38" t="s">
        <v>265</v>
      </c>
      <c r="G63" s="38" t="s">
        <v>266</v>
      </c>
    </row>
    <row r="64" spans="1:9" ht="13.8">
      <c r="A64" s="39"/>
      <c r="B64" s="39"/>
      <c r="C64" s="39"/>
      <c r="D64" s="40"/>
      <c r="E64" s="39"/>
      <c r="F64" s="41">
        <v>10</v>
      </c>
      <c r="G64" s="41" t="s">
        <v>59</v>
      </c>
    </row>
    <row r="65" spans="1:9" ht="13.8">
      <c r="A65" s="39"/>
      <c r="B65" s="39"/>
      <c r="C65" s="39"/>
      <c r="D65" s="40"/>
      <c r="E65" s="39"/>
      <c r="F65" s="44"/>
      <c r="G65" s="44"/>
    </row>
    <row r="66" spans="1:9">
      <c r="D66"/>
    </row>
    <row r="67" spans="1:9" ht="21">
      <c r="A67" s="34">
        <v>4</v>
      </c>
      <c r="B67" s="47" t="s">
        <v>18</v>
      </c>
      <c r="C67" s="47"/>
      <c r="D67" s="47" t="s">
        <v>61</v>
      </c>
      <c r="E67" s="48"/>
      <c r="F67" s="48"/>
      <c r="G67" s="48"/>
      <c r="H67" s="49"/>
      <c r="I67" s="49"/>
    </row>
    <row r="68" spans="1:9" ht="13.8">
      <c r="A68" s="39" t="s">
        <v>291</v>
      </c>
      <c r="B68" s="39"/>
      <c r="C68" s="39" t="s">
        <v>23</v>
      </c>
      <c r="D68" s="40" t="s">
        <v>292</v>
      </c>
      <c r="E68" s="39"/>
    </row>
    <row r="69" spans="1:9" ht="13.8">
      <c r="A69" s="39"/>
      <c r="B69" s="39"/>
      <c r="C69" s="39"/>
      <c r="D69" s="40" t="s">
        <v>293</v>
      </c>
      <c r="E69" s="39"/>
    </row>
    <row r="70" spans="1:9" ht="13.8">
      <c r="A70" s="39"/>
      <c r="B70" s="39"/>
      <c r="C70" s="39"/>
      <c r="D70" s="40" t="s">
        <v>294</v>
      </c>
      <c r="E70" s="39"/>
      <c r="F70" s="38" t="s">
        <v>265</v>
      </c>
      <c r="G70" s="38" t="s">
        <v>266</v>
      </c>
    </row>
    <row r="71" spans="1:9" ht="13.8">
      <c r="A71" s="39"/>
      <c r="B71" s="39"/>
      <c r="C71" s="39"/>
      <c r="D71" s="40" t="s">
        <v>295</v>
      </c>
      <c r="E71" s="39"/>
      <c r="F71" s="41">
        <f>27.9+30</f>
        <v>57.9</v>
      </c>
      <c r="G71" s="41" t="s">
        <v>25</v>
      </c>
    </row>
    <row r="72" spans="1:9" ht="13.8">
      <c r="A72" s="39"/>
      <c r="B72" s="39"/>
      <c r="C72" s="39"/>
      <c r="D72" s="40" t="s">
        <v>296</v>
      </c>
      <c r="E72" s="39"/>
      <c r="F72" s="42"/>
      <c r="G72" s="42">
        <v>5</v>
      </c>
    </row>
    <row r="73" spans="1:9" ht="13.8">
      <c r="A73" s="39"/>
      <c r="B73" s="39"/>
      <c r="C73" s="39"/>
      <c r="D73" s="40"/>
      <c r="E73" s="39"/>
      <c r="F73" s="42"/>
      <c r="G73" s="42"/>
    </row>
    <row r="74" spans="1:9" ht="13.8">
      <c r="A74" s="39"/>
      <c r="B74" s="39"/>
      <c r="C74" s="39"/>
      <c r="D74" s="40"/>
      <c r="E74" s="39"/>
    </row>
    <row r="75" spans="1:9" ht="13.8">
      <c r="A75" s="39" t="s">
        <v>297</v>
      </c>
      <c r="B75" s="39"/>
      <c r="C75" s="39"/>
      <c r="D75" s="40" t="s">
        <v>298</v>
      </c>
      <c r="E75" s="39"/>
    </row>
    <row r="76" spans="1:9" ht="13.8">
      <c r="A76" s="39"/>
      <c r="B76" s="39"/>
      <c r="C76" s="39"/>
      <c r="D76" s="40" t="s">
        <v>299</v>
      </c>
      <c r="E76" s="39"/>
      <c r="F76" s="38" t="s">
        <v>265</v>
      </c>
      <c r="G76" s="38" t="s">
        <v>266</v>
      </c>
    </row>
    <row r="77" spans="1:9" ht="13.8">
      <c r="A77" s="39"/>
      <c r="B77" s="39"/>
      <c r="C77" s="39"/>
      <c r="D77" s="40"/>
      <c r="E77" s="39"/>
      <c r="F77" s="41">
        <v>24.6</v>
      </c>
      <c r="G77" s="41" t="s">
        <v>25</v>
      </c>
    </row>
    <row r="78" spans="1:9" ht="13.8">
      <c r="A78" s="39"/>
      <c r="B78" s="39"/>
      <c r="C78" s="39"/>
      <c r="D78" s="40"/>
      <c r="E78" s="39"/>
    </row>
    <row r="79" spans="1:9" ht="13.8">
      <c r="A79" s="39" t="s">
        <v>300</v>
      </c>
      <c r="B79" s="39"/>
      <c r="C79" s="39"/>
      <c r="D79" s="50" t="s">
        <v>70</v>
      </c>
      <c r="E79" s="39"/>
    </row>
    <row r="80" spans="1:9" ht="13.8">
      <c r="A80" s="39"/>
      <c r="B80" s="39"/>
      <c r="C80" s="39"/>
      <c r="D80" s="51" t="s">
        <v>301</v>
      </c>
      <c r="E80" s="39"/>
      <c r="F80" s="38" t="s">
        <v>265</v>
      </c>
      <c r="G80" s="38" t="s">
        <v>266</v>
      </c>
    </row>
    <row r="81" spans="1:7" ht="13.8">
      <c r="A81" s="39"/>
      <c r="B81" s="39"/>
      <c r="C81" s="39"/>
      <c r="D81" s="40"/>
      <c r="E81" s="39"/>
      <c r="F81" s="41">
        <v>5</v>
      </c>
      <c r="G81" s="41" t="s">
        <v>302</v>
      </c>
    </row>
    <row r="82" spans="1:7" ht="13.8">
      <c r="A82" s="39"/>
      <c r="B82" s="39"/>
      <c r="C82" s="39"/>
      <c r="D82" s="40"/>
      <c r="E82" s="39"/>
    </row>
    <row r="83" spans="1:7" ht="26.4">
      <c r="A83" s="39" t="s">
        <v>303</v>
      </c>
      <c r="B83" s="39"/>
      <c r="C83" s="39"/>
      <c r="D83" s="52" t="s">
        <v>74</v>
      </c>
      <c r="E83" s="39"/>
    </row>
    <row r="84" spans="1:7" ht="13.8">
      <c r="A84" s="39"/>
      <c r="B84" s="39"/>
      <c r="C84" s="39"/>
      <c r="D84" s="40"/>
      <c r="E84" s="39"/>
      <c r="F84" s="38" t="s">
        <v>265</v>
      </c>
      <c r="G84" s="38" t="s">
        <v>266</v>
      </c>
    </row>
    <row r="85" spans="1:7" ht="13.8">
      <c r="A85" s="39"/>
      <c r="B85" s="39"/>
      <c r="C85" s="39"/>
      <c r="D85" s="40"/>
      <c r="E85" s="39"/>
      <c r="F85" s="41">
        <f>3*5</f>
        <v>15</v>
      </c>
      <c r="G85" s="41" t="s">
        <v>302</v>
      </c>
    </row>
    <row r="86" spans="1:7" ht="13.8">
      <c r="A86" s="39"/>
      <c r="B86" s="39"/>
      <c r="C86" s="39"/>
      <c r="D86" s="40"/>
      <c r="E86" s="39"/>
    </row>
    <row r="87" spans="1:7" ht="13.8">
      <c r="A87" s="39"/>
      <c r="B87" s="39"/>
      <c r="C87" s="39"/>
      <c r="D87" s="40"/>
      <c r="E87" s="39"/>
    </row>
    <row r="88" spans="1:7" ht="13.8">
      <c r="A88" s="39"/>
      <c r="B88" s="39"/>
      <c r="C88" s="39"/>
      <c r="D88" s="40"/>
      <c r="E88" s="39"/>
    </row>
    <row r="89" spans="1:7" ht="13.8">
      <c r="A89" s="39" t="s">
        <v>304</v>
      </c>
      <c r="B89" s="39"/>
      <c r="C89" s="39"/>
      <c r="D89" s="53" t="s">
        <v>77</v>
      </c>
      <c r="E89" s="39"/>
      <c r="F89" s="38" t="s">
        <v>265</v>
      </c>
      <c r="G89" s="38" t="s">
        <v>266</v>
      </c>
    </row>
    <row r="90" spans="1:7" ht="13.8">
      <c r="A90" s="39"/>
      <c r="B90" s="39"/>
      <c r="C90" s="39"/>
      <c r="D90" s="40" t="s">
        <v>305</v>
      </c>
      <c r="E90" s="39"/>
      <c r="F90" s="41">
        <v>29</v>
      </c>
      <c r="G90" s="41" t="s">
        <v>306</v>
      </c>
    </row>
    <row r="91" spans="1:7" ht="13.8">
      <c r="A91" s="39"/>
      <c r="B91" s="39"/>
      <c r="C91" s="39"/>
      <c r="D91" s="40"/>
      <c r="E91" s="39"/>
    </row>
    <row r="92" spans="1:7">
      <c r="E92" s="39"/>
    </row>
    <row r="93" spans="1:7" ht="13.8">
      <c r="A93" s="39" t="s">
        <v>307</v>
      </c>
      <c r="B93" s="39"/>
      <c r="C93" s="39"/>
      <c r="D93" s="54" t="s">
        <v>308</v>
      </c>
      <c r="E93" s="39"/>
    </row>
    <row r="94" spans="1:7" ht="13.8">
      <c r="A94" s="39"/>
      <c r="B94" s="39"/>
      <c r="C94" s="39"/>
      <c r="D94" s="40" t="s">
        <v>432</v>
      </c>
      <c r="E94" s="39"/>
      <c r="F94" s="38" t="s">
        <v>265</v>
      </c>
      <c r="G94" s="38" t="s">
        <v>266</v>
      </c>
    </row>
    <row r="95" spans="1:7" ht="13.8">
      <c r="A95" s="39"/>
      <c r="B95" s="39"/>
      <c r="C95" s="39"/>
      <c r="D95" s="40" t="s">
        <v>309</v>
      </c>
      <c r="E95" s="39"/>
      <c r="F95" s="41">
        <v>8</v>
      </c>
      <c r="G95" s="41" t="s">
        <v>25</v>
      </c>
    </row>
    <row r="96" spans="1:7" ht="13.8">
      <c r="A96" s="39"/>
      <c r="B96" s="39"/>
      <c r="C96" s="39"/>
      <c r="D96" s="40"/>
      <c r="E96" s="39"/>
    </row>
    <row r="97" spans="1:10" ht="13.8">
      <c r="A97" s="39"/>
      <c r="B97" s="39"/>
      <c r="C97" s="39"/>
      <c r="D97" s="40"/>
      <c r="E97" s="39"/>
    </row>
    <row r="98" spans="1:10" ht="13.8">
      <c r="A98" s="39"/>
      <c r="B98" s="39"/>
      <c r="C98" s="39"/>
      <c r="D98" s="40"/>
      <c r="E98" s="39"/>
    </row>
    <row r="99" spans="1:10" ht="13.8">
      <c r="A99" s="39"/>
      <c r="B99" s="39"/>
      <c r="C99" s="39"/>
      <c r="D99" s="40"/>
      <c r="E99" s="39"/>
      <c r="J99" s="55"/>
    </row>
    <row r="100" spans="1:10" ht="21">
      <c r="A100" s="34">
        <v>5</v>
      </c>
      <c r="B100" s="34" t="s">
        <v>18</v>
      </c>
      <c r="C100" s="34"/>
      <c r="D100" s="34" t="s">
        <v>82</v>
      </c>
      <c r="E100" s="35"/>
      <c r="F100" s="35"/>
      <c r="G100" s="35"/>
      <c r="H100" s="36"/>
      <c r="I100" s="36"/>
    </row>
    <row r="101" spans="1:10" ht="13.8">
      <c r="A101" s="39" t="s">
        <v>310</v>
      </c>
      <c r="B101" s="39" t="s">
        <v>311</v>
      </c>
      <c r="C101" s="39" t="s">
        <v>23</v>
      </c>
      <c r="D101" s="40" t="s">
        <v>312</v>
      </c>
      <c r="E101" s="39" t="s">
        <v>25</v>
      </c>
      <c r="I101" s="23"/>
      <c r="J101" s="22"/>
    </row>
    <row r="102" spans="1:10" ht="13.8">
      <c r="A102" s="39"/>
      <c r="B102" s="39"/>
      <c r="C102" s="39"/>
      <c r="D102" s="40" t="s">
        <v>313</v>
      </c>
      <c r="E102" s="39"/>
      <c r="F102" s="38" t="s">
        <v>265</v>
      </c>
      <c r="G102" s="38" t="s">
        <v>266</v>
      </c>
      <c r="I102" s="23"/>
      <c r="J102" s="22"/>
    </row>
    <row r="103" spans="1:10" ht="13.8">
      <c r="A103" s="39"/>
      <c r="B103" s="39"/>
      <c r="C103" s="39"/>
      <c r="D103" s="40" t="s">
        <v>314</v>
      </c>
      <c r="E103" s="39"/>
      <c r="F103" s="41">
        <f>107+14.4</f>
        <v>121.4</v>
      </c>
      <c r="G103" s="41" t="s">
        <v>25</v>
      </c>
      <c r="I103" s="23"/>
      <c r="J103" s="22"/>
    </row>
    <row r="104" spans="1:10" ht="13.8">
      <c r="A104" s="39"/>
      <c r="B104" s="39"/>
      <c r="C104" s="39"/>
      <c r="D104" s="40"/>
      <c r="E104" s="39"/>
      <c r="F104" s="42"/>
      <c r="G104" s="42"/>
      <c r="I104" s="23"/>
      <c r="J104" s="22"/>
    </row>
    <row r="105" spans="1:10" ht="26.4">
      <c r="A105" s="39" t="s">
        <v>315</v>
      </c>
      <c r="B105" s="39" t="s">
        <v>316</v>
      </c>
      <c r="C105" s="39" t="s">
        <v>23</v>
      </c>
      <c r="D105" s="40" t="s">
        <v>317</v>
      </c>
      <c r="E105" s="39" t="s">
        <v>25</v>
      </c>
      <c r="I105" s="23"/>
      <c r="J105" s="22"/>
    </row>
    <row r="106" spans="1:10" ht="13.8">
      <c r="A106" s="39"/>
      <c r="B106" s="39"/>
      <c r="C106" s="39"/>
      <c r="D106" s="40" t="s">
        <v>318</v>
      </c>
      <c r="E106" s="39"/>
      <c r="F106" s="38" t="s">
        <v>265</v>
      </c>
      <c r="G106" s="38" t="s">
        <v>266</v>
      </c>
      <c r="I106" s="23"/>
      <c r="J106" s="22"/>
    </row>
    <row r="107" spans="1:10" ht="13.8">
      <c r="A107" s="39"/>
      <c r="B107" s="39"/>
      <c r="C107" s="39"/>
      <c r="D107" s="40"/>
      <c r="E107" s="39"/>
      <c r="F107" s="41">
        <v>121.4</v>
      </c>
      <c r="G107" s="41" t="s">
        <v>25</v>
      </c>
      <c r="I107" s="23"/>
      <c r="J107" s="22"/>
    </row>
    <row r="108" spans="1:10" ht="13.8">
      <c r="A108" s="39"/>
      <c r="B108" s="39"/>
      <c r="C108" s="39"/>
      <c r="D108" s="40"/>
      <c r="E108" s="39"/>
      <c r="I108" s="23"/>
      <c r="J108" s="22"/>
    </row>
    <row r="109" spans="1:10" ht="13.8">
      <c r="A109" s="39"/>
      <c r="B109" s="39"/>
      <c r="C109" s="39"/>
      <c r="D109" s="40"/>
      <c r="E109" s="39"/>
      <c r="G109" s="44"/>
      <c r="H109" s="43"/>
      <c r="I109" s="23"/>
      <c r="J109" s="22"/>
    </row>
    <row r="110" spans="1:10" ht="13.8">
      <c r="A110" s="39"/>
      <c r="B110" s="39"/>
      <c r="C110" s="39"/>
      <c r="D110" s="40"/>
      <c r="E110" s="39"/>
      <c r="G110" s="44"/>
      <c r="H110" s="43"/>
      <c r="I110" s="23"/>
      <c r="J110" s="22"/>
    </row>
    <row r="111" spans="1:10" ht="26.4">
      <c r="A111" s="39" t="s">
        <v>319</v>
      </c>
      <c r="B111" s="39" t="s">
        <v>90</v>
      </c>
      <c r="C111" s="39" t="s">
        <v>23</v>
      </c>
      <c r="D111" s="40" t="s">
        <v>91</v>
      </c>
      <c r="E111" s="39" t="s">
        <v>25</v>
      </c>
      <c r="G111" s="22"/>
      <c r="I111" s="23"/>
      <c r="J111" s="22"/>
    </row>
    <row r="112" spans="1:10" ht="13.8">
      <c r="A112" s="39"/>
      <c r="B112" s="39"/>
      <c r="C112" s="39"/>
      <c r="D112" s="40"/>
      <c r="E112" s="39"/>
      <c r="F112" s="43"/>
      <c r="G112" s="43"/>
      <c r="I112" s="23"/>
      <c r="J112" s="22"/>
    </row>
    <row r="113" spans="1:10" ht="13.8">
      <c r="A113" s="39"/>
      <c r="B113" s="39"/>
      <c r="C113" s="39"/>
      <c r="D113" s="40"/>
      <c r="E113" s="39"/>
      <c r="F113" s="38" t="s">
        <v>265</v>
      </c>
      <c r="G113" s="38" t="s">
        <v>266</v>
      </c>
      <c r="I113" s="23"/>
      <c r="J113" s="22"/>
    </row>
    <row r="114" spans="1:10" ht="13.8">
      <c r="A114" s="39"/>
      <c r="B114" s="39"/>
      <c r="C114" s="39"/>
      <c r="D114" s="40"/>
      <c r="E114" s="39"/>
      <c r="F114" s="41">
        <v>121.4</v>
      </c>
      <c r="G114" s="41" t="s">
        <v>25</v>
      </c>
      <c r="I114" s="23"/>
      <c r="J114" s="22"/>
    </row>
    <row r="115" spans="1:10" ht="26.4">
      <c r="A115" s="39" t="s">
        <v>320</v>
      </c>
      <c r="B115" s="39" t="s">
        <v>93</v>
      </c>
      <c r="C115" s="39" t="s">
        <v>23</v>
      </c>
      <c r="D115" s="40" t="s">
        <v>94</v>
      </c>
      <c r="E115" s="39" t="s">
        <v>25</v>
      </c>
      <c r="G115" s="22"/>
      <c r="I115" s="23"/>
      <c r="J115" s="22"/>
    </row>
    <row r="116" spans="1:10" ht="13.8">
      <c r="A116" s="39"/>
      <c r="B116" s="39"/>
      <c r="C116" s="39"/>
      <c r="D116" s="40"/>
      <c r="E116" s="39"/>
      <c r="F116" s="38" t="s">
        <v>265</v>
      </c>
      <c r="G116" s="38" t="s">
        <v>266</v>
      </c>
      <c r="I116" s="23"/>
      <c r="J116" s="22"/>
    </row>
    <row r="117" spans="1:10" ht="13.8">
      <c r="A117" s="39"/>
      <c r="B117" s="39"/>
      <c r="C117" s="39"/>
      <c r="D117" s="40"/>
      <c r="E117" s="39"/>
      <c r="F117" s="41">
        <v>121.4</v>
      </c>
      <c r="G117" s="41" t="s">
        <v>25</v>
      </c>
      <c r="I117" s="23"/>
      <c r="J117" s="22"/>
    </row>
    <row r="118" spans="1:10" ht="13.8">
      <c r="A118" s="39"/>
      <c r="B118" s="39"/>
      <c r="C118" s="39"/>
      <c r="D118" s="40"/>
      <c r="E118" s="39"/>
      <c r="G118" s="22"/>
      <c r="I118" s="23"/>
      <c r="J118" s="22"/>
    </row>
    <row r="119" spans="1:10" ht="26.4">
      <c r="A119" s="39" t="s">
        <v>433</v>
      </c>
      <c r="B119" s="39">
        <v>98554</v>
      </c>
      <c r="C119" s="39" t="s">
        <v>23</v>
      </c>
      <c r="D119" s="40" t="s">
        <v>434</v>
      </c>
      <c r="E119" s="39"/>
      <c r="F119" s="38" t="s">
        <v>265</v>
      </c>
      <c r="G119" s="38" t="s">
        <v>266</v>
      </c>
      <c r="I119" s="23"/>
      <c r="J119" s="22"/>
    </row>
    <row r="120" spans="1:10" ht="13.8">
      <c r="A120" s="39"/>
      <c r="B120" s="39"/>
      <c r="C120" s="39"/>
      <c r="D120" s="40"/>
      <c r="E120" s="39"/>
      <c r="F120" s="41">
        <v>15</v>
      </c>
      <c r="G120" s="41" t="s">
        <v>25</v>
      </c>
      <c r="I120" s="23"/>
      <c r="J120" s="22"/>
    </row>
    <row r="122" spans="1:10" ht="21">
      <c r="A122" s="34">
        <v>6</v>
      </c>
      <c r="B122" s="34" t="s">
        <v>18</v>
      </c>
      <c r="C122" s="34"/>
      <c r="D122" s="34" t="s">
        <v>96</v>
      </c>
      <c r="E122" s="35"/>
      <c r="F122" s="35"/>
      <c r="G122" s="35"/>
      <c r="H122" s="36"/>
      <c r="I122" s="36"/>
    </row>
    <row r="123" spans="1:10" ht="26.4">
      <c r="A123" s="39" t="s">
        <v>321</v>
      </c>
      <c r="B123" s="39" t="s">
        <v>98</v>
      </c>
      <c r="C123" s="39" t="s">
        <v>23</v>
      </c>
      <c r="D123" s="40" t="s">
        <v>322</v>
      </c>
      <c r="E123" s="39" t="s">
        <v>25</v>
      </c>
    </row>
    <row r="124" spans="1:10" ht="13.8">
      <c r="A124" s="39"/>
      <c r="B124" s="39"/>
      <c r="C124" s="39"/>
      <c r="D124" s="40"/>
      <c r="E124" s="39"/>
      <c r="F124" s="38" t="s">
        <v>265</v>
      </c>
      <c r="G124" s="38" t="s">
        <v>266</v>
      </c>
    </row>
    <row r="125" spans="1:10" ht="13.8">
      <c r="A125" s="39"/>
      <c r="B125" s="39"/>
      <c r="C125" s="39"/>
      <c r="D125" s="40"/>
      <c r="E125" s="39"/>
      <c r="F125" s="41">
        <f>F31</f>
        <v>107</v>
      </c>
      <c r="G125" s="41" t="s">
        <v>25</v>
      </c>
    </row>
    <row r="126" spans="1:10" ht="13.8">
      <c r="A126" s="39"/>
      <c r="B126" s="39"/>
      <c r="C126" s="39"/>
      <c r="D126" s="40"/>
      <c r="E126" s="39"/>
    </row>
    <row r="127" spans="1:10" ht="26.4">
      <c r="A127" s="39" t="s">
        <v>323</v>
      </c>
      <c r="B127" s="39" t="s">
        <v>324</v>
      </c>
      <c r="C127" s="39" t="s">
        <v>23</v>
      </c>
      <c r="D127" s="40" t="s">
        <v>325</v>
      </c>
      <c r="E127" s="39" t="s">
        <v>25</v>
      </c>
      <c r="G127" s="44"/>
      <c r="H127" s="43"/>
    </row>
    <row r="128" spans="1:10" ht="13.8">
      <c r="A128" s="39"/>
      <c r="B128" s="39"/>
      <c r="C128" s="39"/>
      <c r="D128" s="40"/>
      <c r="E128" s="39"/>
      <c r="F128" s="38" t="s">
        <v>265</v>
      </c>
      <c r="G128" s="38" t="s">
        <v>266</v>
      </c>
      <c r="H128" s="43"/>
    </row>
    <row r="129" spans="1:9" ht="13.8">
      <c r="A129" s="39"/>
      <c r="B129" s="39"/>
      <c r="C129" s="39"/>
      <c r="D129" s="40"/>
      <c r="E129" s="39"/>
      <c r="F129" s="41">
        <f>F31</f>
        <v>107</v>
      </c>
      <c r="G129" s="41" t="s">
        <v>25</v>
      </c>
      <c r="H129" s="43"/>
    </row>
    <row r="130" spans="1:9" ht="13.8">
      <c r="A130" s="39"/>
      <c r="B130" s="39"/>
      <c r="C130" s="39"/>
      <c r="D130" s="40"/>
      <c r="E130" s="39"/>
      <c r="G130" s="44"/>
      <c r="H130" s="43"/>
    </row>
    <row r="131" spans="1:9" ht="13.8">
      <c r="A131" s="39"/>
      <c r="B131" s="39"/>
      <c r="C131" s="39"/>
      <c r="D131" s="40"/>
      <c r="E131" s="39"/>
      <c r="G131" s="22"/>
    </row>
    <row r="132" spans="1:9" ht="13.8">
      <c r="A132" s="39" t="s">
        <v>326</v>
      </c>
      <c r="B132" s="39" t="s">
        <v>104</v>
      </c>
      <c r="C132" s="39" t="s">
        <v>23</v>
      </c>
      <c r="D132" s="40" t="s">
        <v>105</v>
      </c>
      <c r="E132" s="39" t="s">
        <v>44</v>
      </c>
    </row>
    <row r="133" spans="1:9" ht="13.8">
      <c r="A133" s="39"/>
      <c r="B133" s="39"/>
      <c r="C133" s="39"/>
      <c r="D133" s="59" t="s">
        <v>436</v>
      </c>
      <c r="E133" s="39"/>
      <c r="F133" s="38" t="s">
        <v>265</v>
      </c>
      <c r="G133" s="38" t="s">
        <v>266</v>
      </c>
    </row>
    <row r="134" spans="1:9" ht="13.8">
      <c r="A134" s="39"/>
      <c r="B134" s="39"/>
      <c r="C134" s="39"/>
      <c r="D134" s="40"/>
      <c r="E134" s="39"/>
      <c r="F134" s="41">
        <v>1</v>
      </c>
      <c r="G134" s="41" t="s">
        <v>306</v>
      </c>
    </row>
    <row r="135" spans="1:9" ht="13.8">
      <c r="A135" s="39"/>
      <c r="B135" s="39"/>
      <c r="C135" s="39"/>
      <c r="D135" s="40"/>
      <c r="E135" s="39"/>
    </row>
    <row r="136" spans="1:9" ht="15">
      <c r="C136" s="56"/>
      <c r="D136" s="57"/>
    </row>
    <row r="137" spans="1:9" ht="15">
      <c r="C137" s="56"/>
      <c r="D137" s="57"/>
    </row>
    <row r="138" spans="1:9" ht="15">
      <c r="C138" s="56"/>
      <c r="D138" s="57"/>
    </row>
    <row r="139" spans="1:9" ht="21">
      <c r="A139" s="34">
        <v>7</v>
      </c>
      <c r="B139" s="34" t="s">
        <v>18</v>
      </c>
      <c r="C139" s="34"/>
      <c r="D139" s="34" t="s">
        <v>107</v>
      </c>
      <c r="E139" s="35"/>
      <c r="F139" s="35"/>
      <c r="G139" s="35"/>
      <c r="H139" s="36"/>
      <c r="I139" s="36"/>
    </row>
    <row r="140" spans="1:9" ht="21">
      <c r="A140" s="58" t="s">
        <v>327</v>
      </c>
      <c r="B140" s="82" t="s">
        <v>109</v>
      </c>
      <c r="C140" s="82" t="s">
        <v>28</v>
      </c>
      <c r="D140" s="59" t="s">
        <v>328</v>
      </c>
      <c r="E140" s="35"/>
    </row>
    <row r="141" spans="1:9" ht="21">
      <c r="A141" s="58"/>
      <c r="B141" s="35"/>
      <c r="C141" s="35"/>
      <c r="D141" s="59" t="s">
        <v>329</v>
      </c>
      <c r="E141" s="35"/>
      <c r="F141" s="38" t="s">
        <v>265</v>
      </c>
      <c r="G141" s="38" t="s">
        <v>266</v>
      </c>
    </row>
    <row r="142" spans="1:9" ht="21">
      <c r="A142" s="58"/>
      <c r="B142" s="35"/>
      <c r="C142" s="35"/>
      <c r="D142" s="59"/>
      <c r="E142" s="35"/>
      <c r="F142" s="41">
        <v>12</v>
      </c>
      <c r="G142" s="41" t="s">
        <v>330</v>
      </c>
    </row>
    <row r="143" spans="1:9" ht="21">
      <c r="A143" s="58"/>
      <c r="B143" s="35"/>
      <c r="C143" s="35"/>
      <c r="D143" s="59"/>
      <c r="E143" s="35"/>
    </row>
    <row r="144" spans="1:9" ht="21">
      <c r="A144" s="58" t="s">
        <v>331</v>
      </c>
      <c r="B144" s="9" t="s">
        <v>112</v>
      </c>
      <c r="C144" s="9" t="s">
        <v>23</v>
      </c>
      <c r="D144" s="59" t="s">
        <v>332</v>
      </c>
      <c r="E144" s="35"/>
    </row>
    <row r="145" spans="1:8" ht="21">
      <c r="A145" s="58"/>
      <c r="B145" s="35"/>
      <c r="C145" s="35"/>
      <c r="D145" s="59" t="s">
        <v>333</v>
      </c>
      <c r="E145" s="35"/>
      <c r="F145" s="38" t="s">
        <v>265</v>
      </c>
      <c r="G145" s="38" t="s">
        <v>266</v>
      </c>
    </row>
    <row r="146" spans="1:8" ht="21">
      <c r="A146" s="58"/>
      <c r="B146" s="35"/>
      <c r="C146" s="35"/>
      <c r="D146" s="59"/>
      <c r="E146" s="35"/>
      <c r="F146" s="41">
        <v>12</v>
      </c>
      <c r="G146" s="41" t="s">
        <v>330</v>
      </c>
    </row>
    <row r="147" spans="1:8" ht="21">
      <c r="A147" s="58"/>
      <c r="B147" s="35"/>
      <c r="C147" s="35"/>
      <c r="D147" s="59"/>
      <c r="E147" s="35"/>
    </row>
    <row r="148" spans="1:8" ht="13.8">
      <c r="A148" s="58" t="s">
        <v>334</v>
      </c>
      <c r="B148" s="39" t="s">
        <v>335</v>
      </c>
      <c r="C148" s="39" t="s">
        <v>23</v>
      </c>
      <c r="D148" s="40" t="s">
        <v>393</v>
      </c>
      <c r="E148" s="39" t="s">
        <v>44</v>
      </c>
      <c r="G148" s="44"/>
      <c r="H148" s="43"/>
    </row>
    <row r="149" spans="1:8" ht="13.8">
      <c r="A149" s="58"/>
      <c r="B149" s="39"/>
      <c r="C149" s="39"/>
      <c r="D149" s="40" t="s">
        <v>336</v>
      </c>
      <c r="E149" s="39"/>
      <c r="F149" s="38" t="s">
        <v>265</v>
      </c>
      <c r="G149" s="38" t="s">
        <v>266</v>
      </c>
      <c r="H149" s="43"/>
    </row>
    <row r="150" spans="1:8" ht="13.8">
      <c r="A150" s="58"/>
      <c r="B150" s="39"/>
      <c r="C150" s="39"/>
      <c r="D150" s="40"/>
      <c r="E150" s="39"/>
      <c r="F150" s="41">
        <v>220</v>
      </c>
      <c r="G150" s="41" t="s">
        <v>25</v>
      </c>
      <c r="H150" s="43"/>
    </row>
    <row r="151" spans="1:8" ht="13.8">
      <c r="A151" s="58"/>
      <c r="B151" s="39"/>
      <c r="C151" s="39"/>
      <c r="D151" s="40"/>
      <c r="E151" s="39"/>
      <c r="G151" s="44"/>
      <c r="H151" s="43"/>
    </row>
    <row r="152" spans="1:8" ht="13.8">
      <c r="A152" s="58" t="s">
        <v>337</v>
      </c>
      <c r="B152" s="39">
        <v>59051</v>
      </c>
      <c r="C152" s="39" t="s">
        <v>28</v>
      </c>
      <c r="D152" s="40" t="s">
        <v>338</v>
      </c>
      <c r="E152" s="39"/>
      <c r="G152" s="44"/>
      <c r="H152" s="43"/>
    </row>
    <row r="153" spans="1:8" ht="13.8">
      <c r="A153" s="58"/>
      <c r="B153" s="39"/>
      <c r="C153" s="39"/>
      <c r="D153" s="40" t="s">
        <v>339</v>
      </c>
      <c r="E153" s="39"/>
      <c r="F153" s="38" t="s">
        <v>265</v>
      </c>
      <c r="G153" s="38" t="s">
        <v>266</v>
      </c>
      <c r="H153" s="43"/>
    </row>
    <row r="154" spans="1:8" ht="13.8">
      <c r="A154" s="58"/>
      <c r="B154" s="39"/>
      <c r="C154" s="39"/>
      <c r="D154" s="40" t="s">
        <v>340</v>
      </c>
      <c r="E154" s="39"/>
      <c r="F154" s="41">
        <v>148</v>
      </c>
      <c r="G154" s="41" t="s">
        <v>302</v>
      </c>
      <c r="H154" s="43"/>
    </row>
    <row r="155" spans="1:8" ht="13.8">
      <c r="A155" s="58"/>
      <c r="B155" s="39"/>
      <c r="C155" s="39"/>
      <c r="D155" s="40"/>
      <c r="E155" s="39"/>
      <c r="G155" s="44"/>
      <c r="H155" s="43"/>
    </row>
    <row r="156" spans="1:8" ht="13.8">
      <c r="A156" s="58" t="s">
        <v>341</v>
      </c>
      <c r="B156" s="39" t="s">
        <v>342</v>
      </c>
      <c r="C156" s="39" t="s">
        <v>23</v>
      </c>
      <c r="D156" s="40" t="s">
        <v>343</v>
      </c>
      <c r="E156" s="39" t="s">
        <v>71</v>
      </c>
    </row>
    <row r="157" spans="1:8" ht="13.8">
      <c r="A157" s="58"/>
      <c r="B157" s="39"/>
      <c r="C157" s="39"/>
      <c r="D157" s="40"/>
      <c r="E157" s="39"/>
      <c r="F157" s="38" t="s">
        <v>265</v>
      </c>
      <c r="G157" s="38" t="s">
        <v>266</v>
      </c>
    </row>
    <row r="158" spans="1:8" ht="13.8">
      <c r="A158" s="58"/>
      <c r="B158" s="39"/>
      <c r="C158" s="39"/>
      <c r="D158" s="40"/>
      <c r="E158" s="39"/>
      <c r="F158" s="41">
        <v>26</v>
      </c>
      <c r="G158" s="41" t="s">
        <v>266</v>
      </c>
    </row>
    <row r="159" spans="1:8" ht="13.8">
      <c r="A159" s="58"/>
      <c r="B159" s="39"/>
      <c r="C159" s="39"/>
      <c r="D159" s="40"/>
      <c r="E159" s="39"/>
    </row>
    <row r="160" spans="1:8" ht="13.8">
      <c r="A160" s="58" t="s">
        <v>344</v>
      </c>
      <c r="B160" s="39" t="s">
        <v>345</v>
      </c>
      <c r="C160" s="39" t="s">
        <v>23</v>
      </c>
      <c r="D160" s="40" t="s">
        <v>346</v>
      </c>
      <c r="E160" s="39" t="s">
        <v>71</v>
      </c>
    </row>
    <row r="161" spans="1:7" ht="13.8">
      <c r="A161" s="58"/>
      <c r="B161" s="39"/>
      <c r="C161" s="39"/>
      <c r="D161" s="40"/>
      <c r="E161" s="39"/>
      <c r="F161" s="38" t="s">
        <v>265</v>
      </c>
      <c r="G161" s="38" t="s">
        <v>266</v>
      </c>
    </row>
    <row r="162" spans="1:7" ht="13.8">
      <c r="A162" s="58"/>
      <c r="B162" s="39"/>
      <c r="C162" s="39"/>
      <c r="D162" s="40"/>
      <c r="E162" s="39"/>
      <c r="F162" s="41">
        <v>0</v>
      </c>
      <c r="G162" s="41" t="s">
        <v>266</v>
      </c>
    </row>
    <row r="163" spans="1:7" ht="13.8">
      <c r="A163" s="58"/>
      <c r="B163" s="39"/>
      <c r="C163" s="39"/>
      <c r="D163" s="40"/>
      <c r="E163" s="39"/>
    </row>
    <row r="164" spans="1:7" ht="13.8">
      <c r="A164" s="58" t="s">
        <v>347</v>
      </c>
      <c r="B164" s="39" t="s">
        <v>348</v>
      </c>
      <c r="C164" s="39" t="s">
        <v>23</v>
      </c>
      <c r="D164" s="40" t="s">
        <v>349</v>
      </c>
      <c r="E164" s="39" t="s">
        <v>44</v>
      </c>
    </row>
    <row r="165" spans="1:7" ht="13.8">
      <c r="A165" s="58"/>
      <c r="B165" s="39"/>
      <c r="C165" s="39"/>
      <c r="D165" s="40"/>
      <c r="E165" s="39"/>
      <c r="F165" s="38" t="s">
        <v>265</v>
      </c>
      <c r="G165" s="38" t="s">
        <v>266</v>
      </c>
    </row>
    <row r="166" spans="1:7" ht="13.8">
      <c r="A166" s="58"/>
      <c r="B166" s="39"/>
      <c r="C166" s="39"/>
      <c r="D166" s="40"/>
      <c r="E166" s="39"/>
      <c r="F166" s="41">
        <v>16</v>
      </c>
      <c r="G166" s="41" t="s">
        <v>266</v>
      </c>
    </row>
    <row r="167" spans="1:7" ht="13.8">
      <c r="A167" s="58"/>
      <c r="B167" s="39"/>
      <c r="C167" s="39"/>
      <c r="D167" s="40"/>
      <c r="E167" s="39"/>
    </row>
    <row r="168" spans="1:7" ht="13.8">
      <c r="A168" s="58" t="s">
        <v>350</v>
      </c>
      <c r="B168" s="39" t="s">
        <v>148</v>
      </c>
      <c r="C168" s="39" t="s">
        <v>23</v>
      </c>
      <c r="D168" s="40" t="s">
        <v>351</v>
      </c>
      <c r="E168" s="39" t="s">
        <v>44</v>
      </c>
    </row>
    <row r="169" spans="1:7" ht="13.8">
      <c r="A169" s="58"/>
      <c r="B169" s="39"/>
      <c r="C169" s="39"/>
      <c r="D169" s="40"/>
      <c r="E169" s="39"/>
      <c r="F169" s="38" t="s">
        <v>265</v>
      </c>
      <c r="G169" s="38" t="s">
        <v>266</v>
      </c>
    </row>
    <row r="170" spans="1:7" ht="13.8">
      <c r="A170" s="58"/>
      <c r="B170" s="39"/>
      <c r="C170" s="39"/>
      <c r="D170" s="40"/>
      <c r="E170" s="39"/>
      <c r="F170" s="41">
        <v>16</v>
      </c>
      <c r="G170" s="41" t="s">
        <v>266</v>
      </c>
    </row>
    <row r="171" spans="1:7" ht="13.8">
      <c r="A171" s="58"/>
      <c r="B171" s="39"/>
      <c r="C171" s="39"/>
      <c r="D171" s="40"/>
      <c r="E171" s="39"/>
    </row>
    <row r="172" spans="1:7" ht="13.8">
      <c r="A172" s="58" t="s">
        <v>352</v>
      </c>
      <c r="B172" s="39" t="s">
        <v>353</v>
      </c>
      <c r="C172" s="39" t="s">
        <v>23</v>
      </c>
      <c r="D172" s="40" t="s">
        <v>354</v>
      </c>
      <c r="E172" s="39" t="s">
        <v>71</v>
      </c>
    </row>
    <row r="173" spans="1:7" ht="13.8">
      <c r="A173" s="58"/>
      <c r="B173" s="39"/>
      <c r="C173" s="39"/>
      <c r="D173" s="40"/>
      <c r="E173" s="39"/>
      <c r="F173" s="38" t="s">
        <v>265</v>
      </c>
      <c r="G173" s="38" t="s">
        <v>266</v>
      </c>
    </row>
    <row r="174" spans="1:7" ht="13.8">
      <c r="A174" s="58"/>
      <c r="B174" s="39"/>
      <c r="C174" s="39"/>
      <c r="D174" s="40"/>
      <c r="E174" s="39"/>
      <c r="F174" s="41">
        <v>8</v>
      </c>
      <c r="G174" s="41" t="s">
        <v>266</v>
      </c>
    </row>
    <row r="175" spans="1:7" ht="13.8">
      <c r="A175" s="58"/>
      <c r="B175" s="39"/>
      <c r="C175" s="39"/>
      <c r="D175" s="40"/>
      <c r="E175" s="39"/>
    </row>
    <row r="176" spans="1:7" ht="13.8">
      <c r="A176" s="58" t="s">
        <v>355</v>
      </c>
      <c r="B176" s="39" t="s">
        <v>356</v>
      </c>
      <c r="C176" s="39" t="s">
        <v>23</v>
      </c>
      <c r="D176" s="40" t="s">
        <v>357</v>
      </c>
      <c r="E176" s="39" t="s">
        <v>71</v>
      </c>
    </row>
    <row r="177" spans="1:7" ht="13.8">
      <c r="A177" s="58"/>
      <c r="B177" s="39"/>
      <c r="C177" s="39"/>
      <c r="D177" s="40"/>
      <c r="E177" s="39"/>
      <c r="F177" s="38" t="s">
        <v>265</v>
      </c>
      <c r="G177" s="38" t="s">
        <v>266</v>
      </c>
    </row>
    <row r="178" spans="1:7" ht="13.8">
      <c r="A178" s="58"/>
      <c r="B178" s="39"/>
      <c r="C178" s="39"/>
      <c r="D178" s="40"/>
      <c r="E178" s="39"/>
      <c r="F178" s="41">
        <v>7</v>
      </c>
      <c r="G178" s="41" t="s">
        <v>266</v>
      </c>
    </row>
    <row r="179" spans="1:7" ht="13.8">
      <c r="A179" s="58"/>
      <c r="B179" s="39"/>
      <c r="C179" s="39"/>
      <c r="D179" s="40"/>
      <c r="E179" s="39"/>
    </row>
    <row r="180" spans="1:7" ht="13.8">
      <c r="A180" s="58" t="s">
        <v>358</v>
      </c>
      <c r="B180" s="39" t="s">
        <v>359</v>
      </c>
      <c r="C180" s="39" t="s">
        <v>23</v>
      </c>
      <c r="D180" s="40" t="s">
        <v>360</v>
      </c>
      <c r="E180" s="39" t="s">
        <v>71</v>
      </c>
    </row>
    <row r="181" spans="1:7" ht="13.8">
      <c r="A181" s="58"/>
      <c r="B181" s="39"/>
      <c r="C181" s="39"/>
      <c r="D181" s="40"/>
      <c r="E181" s="39"/>
      <c r="F181" s="38" t="s">
        <v>265</v>
      </c>
      <c r="G181" s="38" t="s">
        <v>266</v>
      </c>
    </row>
    <row r="182" spans="1:7" ht="13.8">
      <c r="A182" s="58"/>
      <c r="B182" s="39"/>
      <c r="C182" s="39"/>
      <c r="D182" s="40"/>
      <c r="E182" s="39"/>
      <c r="F182" s="41">
        <v>14</v>
      </c>
      <c r="G182" s="41" t="s">
        <v>266</v>
      </c>
    </row>
    <row r="183" spans="1:7" ht="13.8">
      <c r="A183" s="58"/>
      <c r="B183" s="39"/>
      <c r="C183" s="39"/>
      <c r="D183" s="40"/>
      <c r="E183" s="39"/>
    </row>
    <row r="184" spans="1:7" ht="13.8">
      <c r="A184" s="58" t="s">
        <v>361</v>
      </c>
      <c r="B184" s="39" t="s">
        <v>362</v>
      </c>
      <c r="C184" s="39" t="s">
        <v>23</v>
      </c>
      <c r="D184" s="40" t="s">
        <v>363</v>
      </c>
      <c r="E184" s="39" t="s">
        <v>71</v>
      </c>
    </row>
    <row r="185" spans="1:7" ht="13.8">
      <c r="A185" s="58"/>
      <c r="B185" s="39"/>
      <c r="C185" s="39"/>
      <c r="D185" s="40"/>
      <c r="E185" s="39"/>
      <c r="F185" s="38" t="s">
        <v>265</v>
      </c>
      <c r="G185" s="38" t="s">
        <v>266</v>
      </c>
    </row>
    <row r="186" spans="1:7" ht="13.8">
      <c r="A186" s="58"/>
      <c r="B186" s="39"/>
      <c r="C186" s="39"/>
      <c r="D186" s="40"/>
      <c r="E186" s="39"/>
      <c r="F186" s="41">
        <v>4</v>
      </c>
      <c r="G186" s="41" t="s">
        <v>266</v>
      </c>
    </row>
    <row r="187" spans="1:7" ht="13.8">
      <c r="A187" s="58"/>
      <c r="B187" s="39"/>
      <c r="C187" s="39"/>
      <c r="D187" s="40"/>
      <c r="E187" s="39"/>
    </row>
    <row r="188" spans="1:7" ht="13.8">
      <c r="A188" s="58" t="s">
        <v>364</v>
      </c>
      <c r="B188" s="39">
        <v>91926</v>
      </c>
      <c r="C188" s="39" t="s">
        <v>23</v>
      </c>
      <c r="D188" s="40" t="s">
        <v>365</v>
      </c>
      <c r="E188" s="39"/>
    </row>
    <row r="189" spans="1:7" ht="13.8">
      <c r="A189" s="58"/>
      <c r="C189" s="39"/>
      <c r="D189" s="40"/>
      <c r="E189" s="39"/>
      <c r="F189" s="38" t="s">
        <v>265</v>
      </c>
      <c r="G189" s="38" t="s">
        <v>266</v>
      </c>
    </row>
    <row r="190" spans="1:7" ht="13.8">
      <c r="A190" s="58"/>
      <c r="B190" s="39"/>
      <c r="C190" s="39"/>
      <c r="D190" s="40"/>
      <c r="E190" s="39"/>
      <c r="F190" s="41">
        <v>400</v>
      </c>
      <c r="G190" s="41" t="s">
        <v>366</v>
      </c>
    </row>
    <row r="191" spans="1:7" ht="13.8">
      <c r="A191" s="58"/>
      <c r="B191" s="39"/>
      <c r="C191" s="39"/>
      <c r="D191" s="40"/>
      <c r="E191" s="39"/>
    </row>
    <row r="192" spans="1:7" ht="13.8">
      <c r="A192" s="58" t="s">
        <v>367</v>
      </c>
      <c r="B192" s="39">
        <v>91928</v>
      </c>
      <c r="C192" s="39" t="s">
        <v>23</v>
      </c>
      <c r="D192" s="40" t="s">
        <v>368</v>
      </c>
      <c r="E192" s="39"/>
    </row>
    <row r="193" spans="1:7" ht="13.8">
      <c r="A193" s="58"/>
      <c r="B193" s="39"/>
      <c r="C193" s="39"/>
      <c r="D193" s="40"/>
      <c r="E193" s="39"/>
      <c r="F193" s="38" t="s">
        <v>265</v>
      </c>
      <c r="G193" s="38" t="s">
        <v>266</v>
      </c>
    </row>
    <row r="194" spans="1:7" ht="13.8">
      <c r="A194" s="58"/>
      <c r="B194" s="39"/>
      <c r="C194" s="39"/>
      <c r="D194" s="40"/>
      <c r="E194" s="39"/>
      <c r="F194" s="41">
        <v>100</v>
      </c>
      <c r="G194" s="41" t="s">
        <v>366</v>
      </c>
    </row>
    <row r="195" spans="1:7" ht="13.8">
      <c r="A195" s="58"/>
      <c r="B195" s="39"/>
      <c r="C195" s="39"/>
      <c r="D195" s="40"/>
      <c r="E195" s="39"/>
      <c r="F195" s="42"/>
      <c r="G195" s="42"/>
    </row>
    <row r="196" spans="1:7" ht="13.8">
      <c r="A196" s="58" t="s">
        <v>369</v>
      </c>
      <c r="B196" s="39">
        <v>98927</v>
      </c>
      <c r="C196" s="39" t="s">
        <v>23</v>
      </c>
      <c r="D196" s="40" t="s">
        <v>370</v>
      </c>
      <c r="E196" s="39"/>
      <c r="F196" s="42"/>
      <c r="G196" s="42"/>
    </row>
    <row r="197" spans="1:7" ht="13.8">
      <c r="A197" s="58"/>
      <c r="B197" s="39"/>
      <c r="C197" s="39"/>
      <c r="D197" s="40"/>
      <c r="E197" s="39"/>
      <c r="F197" s="38" t="s">
        <v>265</v>
      </c>
      <c r="G197" s="38" t="s">
        <v>266</v>
      </c>
    </row>
    <row r="198" spans="1:7" ht="13.8">
      <c r="A198" s="58"/>
      <c r="B198" s="39"/>
      <c r="C198" s="39"/>
      <c r="D198" s="40"/>
      <c r="E198" s="39"/>
      <c r="F198" s="41">
        <v>100</v>
      </c>
      <c r="G198" s="41" t="s">
        <v>366</v>
      </c>
    </row>
    <row r="199" spans="1:7" ht="13.8">
      <c r="A199" s="58"/>
      <c r="B199" s="39"/>
      <c r="C199" s="39"/>
      <c r="D199" s="40"/>
      <c r="E199" s="39"/>
      <c r="F199" s="42"/>
      <c r="G199" s="42"/>
    </row>
    <row r="200" spans="1:7" ht="26.4">
      <c r="A200" s="58" t="s">
        <v>371</v>
      </c>
      <c r="B200" s="39" t="s">
        <v>154</v>
      </c>
      <c r="C200" s="39" t="s">
        <v>23</v>
      </c>
      <c r="D200" s="40" t="s">
        <v>155</v>
      </c>
      <c r="E200" s="39" t="s">
        <v>71</v>
      </c>
    </row>
    <row r="201" spans="1:7" ht="13.8">
      <c r="A201" s="58"/>
      <c r="B201" s="39"/>
      <c r="C201" s="39"/>
      <c r="D201" s="40"/>
      <c r="E201" s="39"/>
      <c r="F201" s="38" t="s">
        <v>265</v>
      </c>
      <c r="G201" s="38" t="s">
        <v>266</v>
      </c>
    </row>
    <row r="202" spans="1:7" ht="13.8">
      <c r="A202" s="58"/>
      <c r="B202" s="39"/>
      <c r="C202" s="39"/>
      <c r="D202" s="40"/>
      <c r="E202" s="39"/>
      <c r="F202" s="41">
        <v>5</v>
      </c>
      <c r="G202" s="41" t="s">
        <v>266</v>
      </c>
    </row>
    <row r="203" spans="1:7" ht="13.8">
      <c r="A203" s="58"/>
      <c r="B203" s="39"/>
      <c r="C203" s="39"/>
      <c r="D203" s="40"/>
      <c r="E203" s="39"/>
    </row>
    <row r="204" spans="1:7" ht="26.4">
      <c r="A204" s="58" t="s">
        <v>372</v>
      </c>
      <c r="B204" s="39" t="s">
        <v>157</v>
      </c>
      <c r="C204" s="39" t="s">
        <v>23</v>
      </c>
      <c r="D204" s="40" t="s">
        <v>158</v>
      </c>
      <c r="E204" s="39" t="s">
        <v>71</v>
      </c>
    </row>
    <row r="205" spans="1:7" ht="13.8">
      <c r="A205" s="58"/>
      <c r="B205" s="39"/>
      <c r="C205" s="39"/>
      <c r="D205" s="40"/>
      <c r="E205" s="39"/>
      <c r="F205" s="38" t="s">
        <v>265</v>
      </c>
      <c r="G205" s="38" t="s">
        <v>266</v>
      </c>
    </row>
    <row r="206" spans="1:7" ht="13.8">
      <c r="A206" s="58"/>
      <c r="B206" s="39"/>
      <c r="C206" s="39"/>
      <c r="D206" s="40"/>
      <c r="E206" s="39"/>
      <c r="F206" s="41">
        <v>16</v>
      </c>
      <c r="G206" s="41" t="s">
        <v>266</v>
      </c>
    </row>
    <row r="207" spans="1:7" ht="13.8">
      <c r="A207" s="58"/>
      <c r="B207" s="39"/>
      <c r="C207" s="39"/>
      <c r="D207" s="40"/>
      <c r="E207" s="39"/>
    </row>
    <row r="208" spans="1:7" ht="13.8">
      <c r="A208" s="58" t="s">
        <v>373</v>
      </c>
      <c r="B208" s="39">
        <v>60064</v>
      </c>
      <c r="C208" s="39" t="s">
        <v>28</v>
      </c>
      <c r="D208" s="40" t="s">
        <v>374</v>
      </c>
      <c r="E208" s="39" t="s">
        <v>71</v>
      </c>
    </row>
    <row r="209" spans="1:8" ht="13.8">
      <c r="A209" s="58"/>
      <c r="B209" s="39"/>
      <c r="C209" s="39"/>
      <c r="D209" s="40"/>
      <c r="E209" s="39"/>
      <c r="F209" s="38" t="s">
        <v>265</v>
      </c>
      <c r="G209" s="38" t="s">
        <v>266</v>
      </c>
    </row>
    <row r="210" spans="1:8" ht="13.8">
      <c r="A210" s="58"/>
      <c r="B210" s="39"/>
      <c r="C210" s="39"/>
      <c r="D210" s="40"/>
      <c r="E210" s="39"/>
      <c r="F210" s="41">
        <v>19</v>
      </c>
      <c r="G210" s="41" t="s">
        <v>266</v>
      </c>
    </row>
    <row r="211" spans="1:8" ht="13.8">
      <c r="A211" s="58"/>
      <c r="B211" s="39"/>
      <c r="C211" s="39"/>
      <c r="D211" s="40"/>
      <c r="E211" s="39"/>
    </row>
    <row r="212" spans="1:8" ht="26.4">
      <c r="A212" s="58" t="s">
        <v>375</v>
      </c>
      <c r="B212" s="39" t="s">
        <v>163</v>
      </c>
      <c r="C212" s="39" t="s">
        <v>23</v>
      </c>
      <c r="D212" s="40" t="s">
        <v>164</v>
      </c>
      <c r="E212" s="39" t="s">
        <v>71</v>
      </c>
      <c r="G212" s="44"/>
      <c r="H212" s="43"/>
    </row>
    <row r="213" spans="1:8" ht="13.8">
      <c r="A213" s="58"/>
      <c r="B213" s="39"/>
      <c r="C213" s="39"/>
      <c r="D213" s="40"/>
      <c r="E213" s="39"/>
      <c r="F213" s="38" t="s">
        <v>265</v>
      </c>
      <c r="G213" s="38" t="s">
        <v>266</v>
      </c>
      <c r="H213" s="43"/>
    </row>
    <row r="214" spans="1:8" ht="13.8">
      <c r="A214" s="58"/>
      <c r="B214" s="39"/>
      <c r="C214" s="39"/>
      <c r="D214" s="40"/>
      <c r="E214" s="39"/>
      <c r="F214" s="41">
        <v>19</v>
      </c>
      <c r="G214" s="41" t="s">
        <v>266</v>
      </c>
      <c r="H214" s="43"/>
    </row>
    <row r="215" spans="1:8" ht="13.8">
      <c r="A215" s="58"/>
      <c r="B215" s="39"/>
      <c r="C215" s="39"/>
      <c r="D215" s="40"/>
      <c r="E215" s="39"/>
      <c r="G215" s="44"/>
      <c r="H215" s="43"/>
    </row>
    <row r="216" spans="1:8" ht="26.4">
      <c r="A216" s="58" t="s">
        <v>376</v>
      </c>
      <c r="B216" s="39" t="s">
        <v>377</v>
      </c>
      <c r="C216" s="39" t="s">
        <v>23</v>
      </c>
      <c r="D216" s="40" t="s">
        <v>378</v>
      </c>
      <c r="E216" s="39" t="s">
        <v>71</v>
      </c>
    </row>
    <row r="217" spans="1:8" ht="13.8">
      <c r="A217" s="58"/>
      <c r="B217" s="39"/>
      <c r="C217" s="39"/>
      <c r="D217" s="40"/>
      <c r="E217" s="39"/>
      <c r="F217" s="38" t="s">
        <v>265</v>
      </c>
      <c r="G217" s="38" t="s">
        <v>266</v>
      </c>
    </row>
    <row r="218" spans="1:8" ht="13.8">
      <c r="A218" s="58"/>
      <c r="B218" s="39"/>
      <c r="C218" s="39"/>
      <c r="D218" s="40"/>
      <c r="E218" s="39"/>
      <c r="F218" s="41">
        <v>1</v>
      </c>
      <c r="G218" s="41" t="s">
        <v>266</v>
      </c>
    </row>
    <row r="219" spans="1:8" ht="13.8">
      <c r="A219" s="58"/>
      <c r="B219" s="39"/>
      <c r="C219" s="39"/>
      <c r="D219" s="40"/>
      <c r="E219" s="39"/>
    </row>
    <row r="220" spans="1:8" ht="26.4">
      <c r="A220" s="58" t="s">
        <v>379</v>
      </c>
      <c r="B220" s="39" t="s">
        <v>169</v>
      </c>
      <c r="C220" s="39" t="s">
        <v>23</v>
      </c>
      <c r="D220" s="40" t="s">
        <v>170</v>
      </c>
      <c r="E220" s="39" t="s">
        <v>71</v>
      </c>
    </row>
    <row r="221" spans="1:8" ht="13.8">
      <c r="A221" s="58"/>
      <c r="B221" s="39"/>
      <c r="C221" s="39"/>
      <c r="D221" s="40"/>
      <c r="E221" s="39"/>
      <c r="F221" s="38" t="s">
        <v>265</v>
      </c>
      <c r="G221" s="38" t="s">
        <v>266</v>
      </c>
    </row>
    <row r="222" spans="1:8" ht="13.8">
      <c r="A222" s="58"/>
      <c r="B222" s="39"/>
      <c r="C222" s="39"/>
      <c r="D222" s="40"/>
      <c r="E222" s="39"/>
      <c r="F222" s="41">
        <v>4</v>
      </c>
      <c r="G222" s="41" t="s">
        <v>266</v>
      </c>
    </row>
    <row r="223" spans="1:8" ht="13.8">
      <c r="A223" s="58"/>
      <c r="B223" s="39"/>
      <c r="C223" s="39"/>
      <c r="D223" s="40"/>
      <c r="E223" s="39"/>
    </row>
    <row r="224" spans="1:8" ht="26.4">
      <c r="A224" s="58" t="s">
        <v>380</v>
      </c>
      <c r="B224" s="39" t="s">
        <v>172</v>
      </c>
      <c r="C224" s="39" t="s">
        <v>23</v>
      </c>
      <c r="D224" s="40" t="s">
        <v>173</v>
      </c>
      <c r="E224" s="39" t="s">
        <v>71</v>
      </c>
    </row>
    <row r="225" spans="1:7" ht="13.8">
      <c r="A225" s="58"/>
      <c r="B225" s="39"/>
      <c r="C225" s="39"/>
      <c r="D225" s="40"/>
      <c r="E225" s="39"/>
      <c r="F225" s="38" t="s">
        <v>265</v>
      </c>
      <c r="G225" s="38" t="s">
        <v>266</v>
      </c>
    </row>
    <row r="226" spans="1:7" ht="13.8">
      <c r="A226" s="58"/>
      <c r="B226" s="39"/>
      <c r="C226" s="39"/>
      <c r="D226" s="40"/>
      <c r="E226" s="39"/>
      <c r="F226" s="41">
        <v>4</v>
      </c>
      <c r="G226" s="41" t="s">
        <v>266</v>
      </c>
    </row>
    <row r="227" spans="1:7" ht="13.8">
      <c r="A227" s="58"/>
      <c r="B227" s="39"/>
      <c r="C227" s="39"/>
      <c r="D227" s="40"/>
      <c r="E227" s="39"/>
    </row>
    <row r="228" spans="1:7" ht="13.8">
      <c r="A228" s="58" t="s">
        <v>381</v>
      </c>
      <c r="B228" s="39" t="s">
        <v>175</v>
      </c>
      <c r="C228" s="39" t="s">
        <v>23</v>
      </c>
      <c r="D228" s="40" t="s">
        <v>176</v>
      </c>
      <c r="E228" s="39" t="s">
        <v>71</v>
      </c>
    </row>
    <row r="229" spans="1:7" ht="13.8">
      <c r="A229" s="58"/>
      <c r="B229" s="39"/>
      <c r="C229" s="39"/>
      <c r="D229" s="40" t="s">
        <v>382</v>
      </c>
      <c r="E229" s="39"/>
      <c r="F229" s="38" t="s">
        <v>265</v>
      </c>
      <c r="G229" s="38" t="s">
        <v>266</v>
      </c>
    </row>
    <row r="230" spans="1:7" ht="13.8">
      <c r="A230" s="58"/>
      <c r="B230" s="39"/>
      <c r="C230" s="39"/>
      <c r="D230" s="40"/>
      <c r="E230" s="39"/>
      <c r="F230" s="41">
        <f>44*4</f>
        <v>176</v>
      </c>
      <c r="G230" s="41" t="s">
        <v>284</v>
      </c>
    </row>
    <row r="231" spans="1:7" ht="13.8">
      <c r="A231" s="58"/>
      <c r="B231" s="39"/>
      <c r="C231" s="39"/>
      <c r="D231" s="40"/>
      <c r="E231" s="39"/>
    </row>
    <row r="232" spans="1:7" ht="13.8">
      <c r="A232" s="58" t="s">
        <v>383</v>
      </c>
      <c r="B232" s="39" t="s">
        <v>178</v>
      </c>
      <c r="C232" s="39" t="s">
        <v>23</v>
      </c>
      <c r="D232" s="40" t="s">
        <v>179</v>
      </c>
      <c r="E232" s="39" t="s">
        <v>50</v>
      </c>
    </row>
    <row r="233" spans="1:7">
      <c r="D233" s="40" t="s">
        <v>382</v>
      </c>
      <c r="E233" s="39"/>
      <c r="F233" s="38" t="s">
        <v>265</v>
      </c>
      <c r="G233" s="38" t="s">
        <v>266</v>
      </c>
    </row>
    <row r="234" spans="1:7">
      <c r="E234" s="39"/>
      <c r="F234" s="41">
        <f>44*4</f>
        <v>176</v>
      </c>
      <c r="G234" s="41" t="s">
        <v>284</v>
      </c>
    </row>
    <row r="235" spans="1:7">
      <c r="E235" s="39"/>
      <c r="F235" s="42"/>
      <c r="G235" s="42"/>
    </row>
    <row r="236" spans="1:7">
      <c r="A236" s="60" t="s">
        <v>384</v>
      </c>
      <c r="B236">
        <v>62</v>
      </c>
      <c r="C236" s="21" t="s">
        <v>28</v>
      </c>
      <c r="D236" s="57" t="s">
        <v>385</v>
      </c>
      <c r="E236" s="39"/>
      <c r="F236" s="42"/>
      <c r="G236" s="42"/>
    </row>
    <row r="237" spans="1:7">
      <c r="D237" s="57" t="s">
        <v>386</v>
      </c>
      <c r="E237" s="39"/>
      <c r="F237" s="38" t="s">
        <v>265</v>
      </c>
      <c r="G237" s="38" t="s">
        <v>266</v>
      </c>
    </row>
    <row r="238" spans="1:7">
      <c r="D238" s="22" t="s">
        <v>387</v>
      </c>
      <c r="E238" s="39"/>
      <c r="F238" s="41">
        <v>107</v>
      </c>
      <c r="G238" s="41" t="s">
        <v>25</v>
      </c>
    </row>
    <row r="239" spans="1:7">
      <c r="E239" s="39"/>
      <c r="F239" s="42"/>
      <c r="G239" s="42"/>
    </row>
    <row r="240" spans="1:7" ht="18" customHeight="1">
      <c r="A240" s="58"/>
      <c r="B240" s="39"/>
      <c r="C240" s="39"/>
      <c r="D240" s="40"/>
      <c r="E240" s="39"/>
      <c r="F240" s="42"/>
      <c r="G240" s="42"/>
    </row>
    <row r="241" spans="1:7" ht="18" customHeight="1">
      <c r="A241" s="34">
        <v>8</v>
      </c>
      <c r="B241" s="34" t="s">
        <v>18</v>
      </c>
      <c r="C241" s="34"/>
      <c r="D241" s="34" t="s">
        <v>184</v>
      </c>
      <c r="E241" s="39"/>
      <c r="F241" s="42"/>
      <c r="G241" s="42"/>
    </row>
    <row r="242" spans="1:7" ht="18" customHeight="1">
      <c r="A242" s="58" t="s">
        <v>388</v>
      </c>
      <c r="B242" s="58">
        <v>100308</v>
      </c>
      <c r="C242" s="39" t="s">
        <v>23</v>
      </c>
      <c r="D242" s="58" t="s">
        <v>187</v>
      </c>
      <c r="E242" s="39"/>
      <c r="F242" s="42"/>
      <c r="G242" s="42"/>
    </row>
    <row r="243" spans="1:7" ht="18" customHeight="1">
      <c r="A243" s="58"/>
      <c r="B243" s="61"/>
      <c r="C243" s="39"/>
      <c r="D243" s="58"/>
      <c r="E243" s="39"/>
      <c r="F243" s="38" t="s">
        <v>265</v>
      </c>
      <c r="G243" s="38" t="s">
        <v>266</v>
      </c>
    </row>
    <row r="244" spans="1:7" ht="18" customHeight="1">
      <c r="A244" s="58"/>
      <c r="B244" s="61"/>
      <c r="C244" s="39"/>
      <c r="D244" s="58"/>
      <c r="E244" s="39"/>
      <c r="F244" s="41">
        <v>20</v>
      </c>
      <c r="G244" s="41" t="s">
        <v>284</v>
      </c>
    </row>
    <row r="245" spans="1:7" ht="18" customHeight="1">
      <c r="A245" s="58"/>
      <c r="B245" s="61"/>
      <c r="C245" s="39"/>
      <c r="D245" s="58"/>
      <c r="E245" s="39"/>
    </row>
    <row r="246" spans="1:7" ht="18" customHeight="1">
      <c r="A246" s="58" t="s">
        <v>389</v>
      </c>
      <c r="B246" s="61">
        <v>88247</v>
      </c>
      <c r="C246" s="39" t="s">
        <v>23</v>
      </c>
      <c r="D246" s="58" t="s">
        <v>179</v>
      </c>
      <c r="E246" s="39"/>
    </row>
    <row r="247" spans="1:7" ht="18" customHeight="1">
      <c r="A247" s="58"/>
      <c r="B247" s="61"/>
      <c r="C247" s="39"/>
      <c r="D247" s="58"/>
      <c r="E247" s="39"/>
      <c r="F247" s="38" t="s">
        <v>265</v>
      </c>
      <c r="G247" s="38" t="s">
        <v>266</v>
      </c>
    </row>
    <row r="248" spans="1:7" ht="18" customHeight="1">
      <c r="A248" s="58"/>
      <c r="B248" s="61"/>
      <c r="C248" s="39"/>
      <c r="D248" s="58"/>
      <c r="E248" s="39"/>
      <c r="F248" s="41">
        <v>20</v>
      </c>
      <c r="G248" s="41" t="s">
        <v>284</v>
      </c>
    </row>
    <row r="249" spans="1:7" ht="18" customHeight="1">
      <c r="A249" s="58"/>
      <c r="B249" s="61"/>
      <c r="C249" s="39"/>
      <c r="D249" s="58"/>
      <c r="E249" s="39"/>
    </row>
    <row r="250" spans="1:7" ht="18" customHeight="1">
      <c r="A250" s="58" t="s">
        <v>390</v>
      </c>
      <c r="B250" s="61">
        <v>88325</v>
      </c>
      <c r="C250" s="39" t="s">
        <v>23</v>
      </c>
      <c r="D250" s="58" t="s">
        <v>191</v>
      </c>
      <c r="E250" s="39"/>
      <c r="G250" s="44"/>
    </row>
    <row r="251" spans="1:7" ht="18" customHeight="1">
      <c r="A251" s="58"/>
      <c r="B251" s="61"/>
      <c r="C251" s="39"/>
      <c r="D251" s="62" t="s">
        <v>391</v>
      </c>
      <c r="E251" s="39"/>
      <c r="F251" s="38" t="s">
        <v>265</v>
      </c>
      <c r="G251" s="38" t="s">
        <v>266</v>
      </c>
    </row>
    <row r="252" spans="1:7" ht="18" customHeight="1">
      <c r="A252" s="58"/>
      <c r="B252" s="61"/>
      <c r="C252" s="39"/>
      <c r="D252" s="58"/>
      <c r="E252" s="39"/>
      <c r="F252" s="41">
        <v>4</v>
      </c>
      <c r="G252" s="41" t="s">
        <v>284</v>
      </c>
    </row>
    <row r="253" spans="1:7" ht="18" customHeight="1">
      <c r="A253" s="58"/>
      <c r="B253" s="61"/>
      <c r="C253" s="39"/>
      <c r="D253" s="58"/>
      <c r="E253" s="39"/>
      <c r="G253" s="44"/>
    </row>
    <row r="254" spans="1:7" ht="37.5" customHeight="1">
      <c r="A254" s="58" t="s">
        <v>392</v>
      </c>
      <c r="B254" s="61">
        <v>103250</v>
      </c>
      <c r="C254" s="39" t="s">
        <v>23</v>
      </c>
      <c r="D254" s="58" t="s">
        <v>194</v>
      </c>
      <c r="E254" s="39"/>
      <c r="G254" s="44"/>
    </row>
    <row r="255" spans="1:7" ht="18" customHeight="1">
      <c r="A255" s="58"/>
      <c r="B255" s="61"/>
      <c r="C255" s="39"/>
      <c r="D255" s="58"/>
      <c r="E255" s="39"/>
      <c r="F255" s="38" t="s">
        <v>265</v>
      </c>
      <c r="G255" s="38" t="s">
        <v>266</v>
      </c>
    </row>
    <row r="256" spans="1:7" ht="18" customHeight="1">
      <c r="A256" s="58"/>
      <c r="B256" s="61"/>
      <c r="C256" s="39"/>
      <c r="D256" s="58" t="s">
        <v>393</v>
      </c>
      <c r="E256" s="39"/>
      <c r="F256" s="41">
        <v>3</v>
      </c>
      <c r="G256" s="41" t="s">
        <v>302</v>
      </c>
    </row>
    <row r="257" spans="1:7" ht="18" customHeight="1">
      <c r="A257" s="58"/>
      <c r="B257" s="61"/>
      <c r="C257" s="39"/>
      <c r="D257" s="58"/>
      <c r="E257" s="39"/>
      <c r="G257" s="44"/>
    </row>
    <row r="258" spans="1:7" ht="36.75" customHeight="1">
      <c r="A258" s="58" t="s">
        <v>394</v>
      </c>
      <c r="B258" s="61">
        <v>103262</v>
      </c>
      <c r="C258" s="39" t="s">
        <v>23</v>
      </c>
      <c r="D258" s="58" t="s">
        <v>197</v>
      </c>
      <c r="E258" s="39"/>
    </row>
    <row r="259" spans="1:7" ht="18" customHeight="1">
      <c r="A259" s="58"/>
      <c r="B259" s="61"/>
      <c r="C259" s="39"/>
      <c r="D259" s="58"/>
      <c r="E259" s="39"/>
      <c r="F259" s="38" t="s">
        <v>265</v>
      </c>
      <c r="G259" s="38" t="s">
        <v>266</v>
      </c>
    </row>
    <row r="260" spans="1:7" ht="18" customHeight="1">
      <c r="A260" s="58"/>
      <c r="B260" s="61"/>
      <c r="C260" s="39"/>
      <c r="D260" s="58"/>
      <c r="E260" s="39"/>
      <c r="F260" s="41">
        <v>1</v>
      </c>
      <c r="G260" s="41" t="s">
        <v>266</v>
      </c>
    </row>
    <row r="261" spans="1:7" ht="18" customHeight="1">
      <c r="A261" s="58"/>
      <c r="B261" s="61"/>
      <c r="C261" s="39"/>
      <c r="D261" s="58"/>
      <c r="E261" s="39"/>
    </row>
    <row r="262" spans="1:7" ht="29.25" customHeight="1">
      <c r="A262" s="58" t="s">
        <v>395</v>
      </c>
      <c r="B262" s="61">
        <v>39665</v>
      </c>
      <c r="C262" s="39" t="s">
        <v>23</v>
      </c>
      <c r="D262" s="58" t="s">
        <v>200</v>
      </c>
      <c r="E262" s="39"/>
    </row>
    <row r="263" spans="1:7" ht="18" customHeight="1">
      <c r="A263" s="58"/>
      <c r="B263" s="61"/>
      <c r="C263" s="39"/>
      <c r="D263" s="58"/>
      <c r="E263" s="39"/>
      <c r="F263" s="38" t="s">
        <v>265</v>
      </c>
      <c r="G263" s="38" t="s">
        <v>266</v>
      </c>
    </row>
    <row r="264" spans="1:7" ht="18" customHeight="1">
      <c r="A264" s="58"/>
      <c r="B264" s="61"/>
      <c r="C264" s="39"/>
      <c r="D264" s="58"/>
      <c r="E264" s="39"/>
      <c r="F264" s="41">
        <v>12</v>
      </c>
      <c r="G264" s="41" t="s">
        <v>366</v>
      </c>
    </row>
    <row r="265" spans="1:7" ht="18" customHeight="1">
      <c r="A265" s="58"/>
      <c r="B265" s="61"/>
      <c r="C265" s="39"/>
      <c r="D265" s="58"/>
      <c r="E265" s="39"/>
    </row>
    <row r="266" spans="1:7" ht="35.25" customHeight="1">
      <c r="A266" s="58" t="s">
        <v>396</v>
      </c>
      <c r="B266" s="61">
        <v>39662</v>
      </c>
      <c r="C266" s="39" t="s">
        <v>23</v>
      </c>
      <c r="D266" s="58" t="s">
        <v>203</v>
      </c>
      <c r="E266" s="39"/>
    </row>
    <row r="267" spans="1:7" ht="18" customHeight="1">
      <c r="A267" s="58"/>
      <c r="B267" s="61"/>
      <c r="C267" s="39"/>
      <c r="D267" s="58"/>
      <c r="E267" s="39"/>
      <c r="F267" s="38" t="s">
        <v>265</v>
      </c>
      <c r="G267" s="38" t="s">
        <v>266</v>
      </c>
    </row>
    <row r="268" spans="1:7" ht="18" customHeight="1">
      <c r="A268" s="58"/>
      <c r="B268" s="61"/>
      <c r="C268" s="39"/>
      <c r="D268" s="58"/>
      <c r="E268" s="39"/>
      <c r="F268" s="41">
        <v>12</v>
      </c>
      <c r="G268" s="41" t="s">
        <v>366</v>
      </c>
    </row>
    <row r="269" spans="1:7" ht="18" customHeight="1">
      <c r="A269" s="58"/>
      <c r="B269" s="61"/>
      <c r="C269" s="39"/>
      <c r="D269" s="58"/>
      <c r="E269" s="39"/>
    </row>
    <row r="270" spans="1:7" ht="39" customHeight="1">
      <c r="A270" s="58" t="s">
        <v>397</v>
      </c>
      <c r="B270" s="61">
        <v>39711</v>
      </c>
      <c r="C270" s="39" t="s">
        <v>23</v>
      </c>
      <c r="D270" s="58" t="s">
        <v>206</v>
      </c>
      <c r="E270" s="39"/>
    </row>
    <row r="271" spans="1:7" ht="18" customHeight="1">
      <c r="A271" s="58"/>
      <c r="B271" s="61"/>
      <c r="C271" s="39"/>
      <c r="D271" s="58"/>
      <c r="E271" s="39"/>
      <c r="F271" s="38" t="s">
        <v>265</v>
      </c>
      <c r="G271" s="38" t="s">
        <v>266</v>
      </c>
    </row>
    <row r="272" spans="1:7" ht="18" customHeight="1">
      <c r="A272" s="58"/>
      <c r="B272" s="61"/>
      <c r="C272" s="39"/>
      <c r="D272" s="58" t="s">
        <v>393</v>
      </c>
      <c r="E272" s="39"/>
      <c r="F272" s="41">
        <v>12</v>
      </c>
      <c r="G272" s="41" t="s">
        <v>366</v>
      </c>
    </row>
    <row r="273" spans="1:7" ht="18" customHeight="1">
      <c r="A273" s="58"/>
      <c r="B273" s="61"/>
      <c r="C273" s="39"/>
      <c r="D273" s="58"/>
      <c r="E273" s="39"/>
    </row>
    <row r="274" spans="1:7" ht="33" customHeight="1">
      <c r="A274" s="58" t="s">
        <v>398</v>
      </c>
      <c r="B274" s="61">
        <v>39713</v>
      </c>
      <c r="C274" s="39" t="s">
        <v>23</v>
      </c>
      <c r="D274" s="58" t="s">
        <v>209</v>
      </c>
      <c r="E274" s="39"/>
    </row>
    <row r="275" spans="1:7" ht="18" customHeight="1">
      <c r="A275" s="58"/>
      <c r="B275" s="61"/>
      <c r="C275" s="58"/>
      <c r="D275" s="58"/>
      <c r="E275" s="39"/>
      <c r="F275" s="38" t="s">
        <v>265</v>
      </c>
      <c r="G275" s="38" t="s">
        <v>266</v>
      </c>
    </row>
    <row r="276" spans="1:7" ht="18" customHeight="1">
      <c r="A276" s="58"/>
      <c r="B276" s="61"/>
      <c r="C276" s="58"/>
      <c r="D276" s="58"/>
      <c r="E276" s="39"/>
      <c r="F276" s="41">
        <v>12</v>
      </c>
      <c r="G276" s="41" t="s">
        <v>366</v>
      </c>
    </row>
    <row r="277" spans="1:7" ht="18" customHeight="1">
      <c r="A277" s="58"/>
      <c r="B277" s="61"/>
      <c r="C277" s="58"/>
      <c r="D277" s="58"/>
      <c r="E277" s="39"/>
    </row>
    <row r="278" spans="1:7" ht="18" customHeight="1">
      <c r="A278" s="58" t="s">
        <v>399</v>
      </c>
      <c r="B278" s="61">
        <v>37458</v>
      </c>
      <c r="C278" s="39" t="s">
        <v>23</v>
      </c>
      <c r="D278" s="58" t="s">
        <v>212</v>
      </c>
      <c r="E278" s="39"/>
    </row>
    <row r="279" spans="1:7" ht="18" customHeight="1">
      <c r="A279" s="58"/>
      <c r="B279" s="61"/>
      <c r="C279" s="39"/>
      <c r="D279" s="58"/>
      <c r="E279" s="39"/>
      <c r="F279" s="38" t="s">
        <v>265</v>
      </c>
      <c r="G279" s="38" t="s">
        <v>266</v>
      </c>
    </row>
    <row r="280" spans="1:7" ht="18" customHeight="1">
      <c r="A280" s="58"/>
      <c r="B280" s="61"/>
      <c r="C280" s="39"/>
      <c r="D280" s="58"/>
      <c r="E280" s="39"/>
      <c r="F280" s="41">
        <v>12</v>
      </c>
      <c r="G280" s="41" t="s">
        <v>366</v>
      </c>
    </row>
    <row r="281" spans="1:7" ht="18" customHeight="1">
      <c r="A281" s="58"/>
      <c r="B281" s="61"/>
      <c r="C281" s="39"/>
      <c r="D281" s="58"/>
      <c r="E281" s="39"/>
    </row>
    <row r="282" spans="1:7" ht="36.75" customHeight="1">
      <c r="A282" s="58" t="s">
        <v>400</v>
      </c>
      <c r="B282" s="61">
        <v>412</v>
      </c>
      <c r="C282" s="39" t="s">
        <v>23</v>
      </c>
      <c r="D282" s="58" t="s">
        <v>215</v>
      </c>
      <c r="E282" s="39"/>
    </row>
    <row r="283" spans="1:7" ht="18" customHeight="1">
      <c r="A283" s="58"/>
      <c r="B283" s="61"/>
      <c r="C283" s="39"/>
      <c r="D283" s="58"/>
      <c r="E283" s="39"/>
      <c r="F283" s="38" t="s">
        <v>265</v>
      </c>
      <c r="G283" s="38" t="s">
        <v>266</v>
      </c>
    </row>
    <row r="284" spans="1:7" ht="18" customHeight="1">
      <c r="A284" s="58"/>
      <c r="B284" s="61"/>
      <c r="C284" s="39"/>
      <c r="D284" s="58"/>
      <c r="E284" s="39"/>
      <c r="F284" s="41">
        <v>20</v>
      </c>
      <c r="G284" s="41" t="s">
        <v>266</v>
      </c>
    </row>
    <row r="285" spans="1:7" ht="18" customHeight="1">
      <c r="A285" s="58"/>
      <c r="B285" s="61"/>
      <c r="C285" s="39"/>
      <c r="D285" s="58"/>
      <c r="E285" s="39"/>
    </row>
    <row r="286" spans="1:7" ht="33.75" customHeight="1">
      <c r="A286" s="58" t="s">
        <v>401</v>
      </c>
      <c r="B286" s="61">
        <v>39634</v>
      </c>
      <c r="C286" s="39" t="s">
        <v>23</v>
      </c>
      <c r="D286" s="58" t="s">
        <v>218</v>
      </c>
      <c r="E286" s="39"/>
    </row>
    <row r="287" spans="1:7" ht="18" customHeight="1">
      <c r="A287" s="58"/>
      <c r="B287" s="61"/>
      <c r="C287" s="39"/>
      <c r="D287" s="58"/>
      <c r="E287" s="39"/>
      <c r="F287" s="38" t="s">
        <v>265</v>
      </c>
      <c r="G287" s="38" t="s">
        <v>266</v>
      </c>
    </row>
    <row r="288" spans="1:7" ht="18" customHeight="1">
      <c r="A288" s="58"/>
      <c r="B288" s="61"/>
      <c r="C288" s="39"/>
      <c r="D288" s="58"/>
      <c r="E288" s="39"/>
      <c r="F288" s="41">
        <v>40</v>
      </c>
      <c r="G288" s="41" t="s">
        <v>44</v>
      </c>
    </row>
    <row r="289" spans="1:7" ht="18" customHeight="1">
      <c r="A289" s="58"/>
      <c r="B289" s="61"/>
      <c r="C289" s="39"/>
      <c r="D289" s="58"/>
      <c r="E289" s="39"/>
    </row>
    <row r="290" spans="1:7" ht="18" customHeight="1">
      <c r="A290" s="58" t="s">
        <v>402</v>
      </c>
      <c r="B290" s="61">
        <v>20111</v>
      </c>
      <c r="C290" s="39" t="s">
        <v>23</v>
      </c>
      <c r="D290" s="58" t="s">
        <v>221</v>
      </c>
      <c r="E290" s="39"/>
    </row>
    <row r="291" spans="1:7" ht="18" customHeight="1">
      <c r="A291" s="58"/>
      <c r="B291" s="61"/>
      <c r="C291" s="39"/>
      <c r="D291" s="58"/>
      <c r="E291" s="39"/>
      <c r="F291" s="38" t="s">
        <v>265</v>
      </c>
      <c r="G291" s="38" t="s">
        <v>266</v>
      </c>
    </row>
    <row r="292" spans="1:7" ht="18" customHeight="1">
      <c r="A292" s="58"/>
      <c r="B292" s="61"/>
      <c r="C292" s="39"/>
      <c r="D292" s="58"/>
      <c r="E292" s="39"/>
      <c r="F292" s="41">
        <v>2</v>
      </c>
      <c r="G292" s="41" t="s">
        <v>403</v>
      </c>
    </row>
    <row r="293" spans="1:7" ht="18" customHeight="1">
      <c r="A293" s="58"/>
      <c r="B293" s="61"/>
      <c r="C293" s="39"/>
      <c r="D293" s="58"/>
      <c r="E293" s="39"/>
    </row>
    <row r="294" spans="1:7" ht="43.5" customHeight="1">
      <c r="A294" s="58" t="s">
        <v>404</v>
      </c>
      <c r="B294" s="61">
        <v>104762</v>
      </c>
      <c r="C294" s="39" t="s">
        <v>23</v>
      </c>
      <c r="D294" s="58" t="s">
        <v>224</v>
      </c>
      <c r="E294" s="39"/>
    </row>
    <row r="295" spans="1:7" ht="18" customHeight="1">
      <c r="A295" s="58"/>
      <c r="B295" s="61"/>
      <c r="C295" s="58"/>
      <c r="D295" s="58"/>
      <c r="E295" s="39"/>
      <c r="F295" s="38" t="s">
        <v>265</v>
      </c>
      <c r="G295" s="38" t="s">
        <v>266</v>
      </c>
    </row>
    <row r="296" spans="1:7" ht="18" customHeight="1">
      <c r="A296" s="58"/>
      <c r="B296" s="61"/>
      <c r="C296" s="58"/>
      <c r="D296" s="58"/>
      <c r="E296" s="39"/>
      <c r="F296" s="41">
        <v>4</v>
      </c>
      <c r="G296" s="41" t="s">
        <v>302</v>
      </c>
    </row>
    <row r="297" spans="1:7" ht="18" customHeight="1">
      <c r="A297" s="58"/>
      <c r="B297" s="61"/>
      <c r="C297" s="58"/>
      <c r="D297" s="58"/>
      <c r="E297" s="39"/>
      <c r="F297" s="42"/>
      <c r="G297" s="42"/>
    </row>
    <row r="298" spans="1:7" ht="32.25" customHeight="1">
      <c r="A298" s="58" t="s">
        <v>405</v>
      </c>
      <c r="B298" s="61">
        <v>93664</v>
      </c>
      <c r="C298" s="39" t="s">
        <v>23</v>
      </c>
      <c r="D298" s="58" t="s">
        <v>227</v>
      </c>
      <c r="E298" s="39"/>
      <c r="F298" s="42"/>
      <c r="G298" s="42"/>
    </row>
    <row r="299" spans="1:7" ht="18" customHeight="1">
      <c r="A299" s="58"/>
      <c r="B299" s="61"/>
      <c r="C299" s="39"/>
      <c r="D299" s="58"/>
      <c r="E299" s="39"/>
      <c r="F299" s="38" t="s">
        <v>265</v>
      </c>
      <c r="G299" s="38" t="s">
        <v>266</v>
      </c>
    </row>
    <row r="300" spans="1:7" ht="18" customHeight="1">
      <c r="A300" s="58"/>
      <c r="B300" s="61"/>
      <c r="C300" s="39"/>
      <c r="D300" s="58"/>
      <c r="E300" s="39"/>
      <c r="F300" s="41">
        <v>1</v>
      </c>
      <c r="G300" s="41" t="s">
        <v>406</v>
      </c>
    </row>
    <row r="301" spans="1:7" ht="18" customHeight="1">
      <c r="A301" s="58"/>
      <c r="B301" s="61"/>
      <c r="C301" s="39"/>
      <c r="D301" s="58"/>
      <c r="E301" s="39"/>
      <c r="F301" s="42"/>
      <c r="G301" s="42"/>
    </row>
    <row r="302" spans="1:7" ht="32.25" customHeight="1">
      <c r="A302" s="58" t="s">
        <v>407</v>
      </c>
      <c r="B302" s="61">
        <v>93663</v>
      </c>
      <c r="C302" s="39" t="s">
        <v>23</v>
      </c>
      <c r="D302" s="58" t="s">
        <v>230</v>
      </c>
      <c r="E302" s="39"/>
    </row>
    <row r="303" spans="1:7" ht="18" customHeight="1">
      <c r="A303" s="58"/>
      <c r="B303" s="61"/>
      <c r="C303" s="39"/>
      <c r="D303" s="58"/>
      <c r="E303" s="39"/>
      <c r="F303" s="38" t="s">
        <v>265</v>
      </c>
      <c r="G303" s="38" t="s">
        <v>266</v>
      </c>
    </row>
    <row r="304" spans="1:7" ht="18" customHeight="1">
      <c r="A304" s="58"/>
      <c r="B304" s="61"/>
      <c r="C304" s="39"/>
      <c r="D304" s="58"/>
      <c r="E304" s="39"/>
      <c r="F304" s="41">
        <v>3</v>
      </c>
      <c r="G304" s="41" t="s">
        <v>266</v>
      </c>
    </row>
    <row r="305" spans="1:7" ht="18" customHeight="1">
      <c r="A305" s="58"/>
      <c r="B305" s="61"/>
      <c r="C305" s="39"/>
      <c r="D305" s="58"/>
      <c r="E305" s="39"/>
    </row>
    <row r="306" spans="1:7" ht="37.5" customHeight="1">
      <c r="A306" s="58" t="s">
        <v>408</v>
      </c>
      <c r="B306" s="61">
        <v>39647</v>
      </c>
      <c r="C306" s="39" t="s">
        <v>23</v>
      </c>
      <c r="D306" s="58" t="s">
        <v>233</v>
      </c>
      <c r="E306" s="39"/>
    </row>
    <row r="307" spans="1:7" ht="18" customHeight="1">
      <c r="A307" s="58"/>
      <c r="B307" s="61"/>
      <c r="C307" s="39"/>
      <c r="D307" s="58"/>
      <c r="E307" s="39"/>
      <c r="F307" s="38" t="s">
        <v>265</v>
      </c>
      <c r="G307" s="38" t="s">
        <v>266</v>
      </c>
    </row>
    <row r="308" spans="1:7" ht="18" customHeight="1">
      <c r="A308" s="58"/>
      <c r="B308" s="61"/>
      <c r="C308" s="39"/>
      <c r="D308" s="58"/>
      <c r="E308" s="39"/>
      <c r="F308" s="41">
        <v>4</v>
      </c>
      <c r="G308" s="41" t="s">
        <v>266</v>
      </c>
    </row>
    <row r="309" spans="1:7" ht="18" customHeight="1">
      <c r="A309" s="58"/>
      <c r="B309" s="61"/>
      <c r="C309" s="39"/>
      <c r="D309" s="58"/>
      <c r="E309" s="39"/>
    </row>
    <row r="310" spans="1:7" ht="35.25" customHeight="1">
      <c r="A310" s="58" t="s">
        <v>409</v>
      </c>
      <c r="B310" s="61">
        <v>91929</v>
      </c>
      <c r="C310" s="39" t="s">
        <v>23</v>
      </c>
      <c r="D310" s="58" t="s">
        <v>236</v>
      </c>
      <c r="E310" s="39"/>
    </row>
    <row r="311" spans="1:7" ht="18" customHeight="1">
      <c r="A311" s="58"/>
      <c r="B311" s="61"/>
      <c r="C311" s="39"/>
      <c r="D311" s="58"/>
      <c r="E311" s="39"/>
      <c r="F311" s="38" t="s">
        <v>265</v>
      </c>
      <c r="G311" s="38" t="s">
        <v>266</v>
      </c>
    </row>
    <row r="312" spans="1:7" ht="18" customHeight="1">
      <c r="A312" s="58"/>
      <c r="B312" s="61"/>
      <c r="C312" s="39"/>
      <c r="D312" s="58"/>
      <c r="E312" s="39"/>
      <c r="F312" s="41">
        <v>30</v>
      </c>
      <c r="G312" s="41" t="s">
        <v>410</v>
      </c>
    </row>
    <row r="313" spans="1:7" ht="18" customHeight="1">
      <c r="A313" s="58"/>
      <c r="B313" s="61"/>
      <c r="C313" s="39"/>
      <c r="D313" s="58"/>
      <c r="E313" s="39"/>
    </row>
    <row r="314" spans="1:7" ht="35.25" customHeight="1">
      <c r="A314" s="58" t="s">
        <v>411</v>
      </c>
      <c r="B314" s="61">
        <v>91926</v>
      </c>
      <c r="C314" s="39" t="s">
        <v>23</v>
      </c>
      <c r="D314" s="58" t="s">
        <v>412</v>
      </c>
      <c r="E314" s="39"/>
      <c r="G314" s="44"/>
    </row>
    <row r="315" spans="1:7" ht="18" customHeight="1">
      <c r="A315" s="58"/>
      <c r="B315" s="61"/>
      <c r="C315" s="58"/>
      <c r="D315" s="58"/>
      <c r="E315" s="39"/>
      <c r="F315" s="38" t="s">
        <v>265</v>
      </c>
      <c r="G315" s="38" t="s">
        <v>266</v>
      </c>
    </row>
    <row r="316" spans="1:7" ht="18" customHeight="1">
      <c r="A316" s="58"/>
      <c r="B316" s="61"/>
      <c r="C316" s="58"/>
      <c r="D316" s="58"/>
      <c r="E316" s="39"/>
      <c r="F316" s="41">
        <v>70</v>
      </c>
      <c r="G316" s="41" t="s">
        <v>410</v>
      </c>
    </row>
    <row r="317" spans="1:7" ht="18" customHeight="1">
      <c r="A317" s="58"/>
      <c r="B317" s="61"/>
      <c r="C317" s="58"/>
      <c r="D317" s="58"/>
      <c r="E317" s="39"/>
      <c r="G317" s="44"/>
    </row>
    <row r="318" spans="1:7" ht="18" customHeight="1">
      <c r="A318" s="58" t="s">
        <v>413</v>
      </c>
      <c r="B318" s="61">
        <v>1276</v>
      </c>
      <c r="C318" s="58" t="s">
        <v>28</v>
      </c>
      <c r="D318" s="58" t="s">
        <v>414</v>
      </c>
      <c r="E318" s="39"/>
    </row>
    <row r="319" spans="1:7" ht="18" customHeight="1">
      <c r="A319" s="58"/>
      <c r="B319" s="61"/>
      <c r="C319" s="35"/>
      <c r="D319" s="58"/>
      <c r="E319" s="39"/>
      <c r="F319" s="38" t="s">
        <v>265</v>
      </c>
      <c r="G319" s="38" t="s">
        <v>266</v>
      </c>
    </row>
    <row r="320" spans="1:7" ht="18" customHeight="1">
      <c r="A320" s="35"/>
      <c r="B320" s="61"/>
      <c r="C320" s="35"/>
      <c r="D320" s="58"/>
      <c r="E320" s="39"/>
      <c r="F320" s="41">
        <v>12</v>
      </c>
      <c r="G320" s="41" t="s">
        <v>266</v>
      </c>
    </row>
    <row r="321" spans="1:14" ht="18" customHeight="1">
      <c r="A321" s="35"/>
      <c r="B321" s="61"/>
      <c r="C321" s="35"/>
      <c r="D321" s="61"/>
      <c r="E321" s="39"/>
      <c r="F321" s="42"/>
      <c r="G321" s="42"/>
    </row>
    <row r="322" spans="1:14" ht="21">
      <c r="A322" s="34">
        <v>9</v>
      </c>
      <c r="B322" s="34" t="s">
        <v>18</v>
      </c>
      <c r="C322" s="34"/>
      <c r="D322" s="34" t="s">
        <v>415</v>
      </c>
      <c r="E322" s="35"/>
      <c r="F322" s="35"/>
      <c r="G322" s="35"/>
      <c r="H322" s="36"/>
      <c r="I322" s="36"/>
    </row>
    <row r="323" spans="1:14" ht="13.8">
      <c r="A323" s="39" t="s">
        <v>416</v>
      </c>
      <c r="B323" s="39" t="s">
        <v>244</v>
      </c>
      <c r="C323" s="39" t="s">
        <v>28</v>
      </c>
      <c r="D323" s="39" t="s">
        <v>245</v>
      </c>
      <c r="E323" s="39" t="s">
        <v>25</v>
      </c>
    </row>
    <row r="324" spans="1:14" ht="13.8">
      <c r="A324" s="39"/>
      <c r="B324" s="39"/>
      <c r="C324" s="39"/>
      <c r="D324" s="39"/>
      <c r="E324" s="39"/>
      <c r="F324" s="38" t="s">
        <v>265</v>
      </c>
      <c r="G324" s="38" t="s">
        <v>266</v>
      </c>
    </row>
    <row r="325" spans="1:14" ht="13.8">
      <c r="A325" s="39"/>
      <c r="B325" s="39"/>
      <c r="C325" s="39"/>
      <c r="D325" s="39"/>
      <c r="E325" s="39"/>
      <c r="F325" s="41">
        <v>107</v>
      </c>
      <c r="G325" s="41" t="s">
        <v>25</v>
      </c>
    </row>
    <row r="326" spans="1:14" ht="13.8">
      <c r="A326" s="39"/>
      <c r="B326" s="39"/>
      <c r="C326" s="39"/>
      <c r="D326" s="39"/>
      <c r="E326" s="39"/>
    </row>
    <row r="327" spans="1:14" ht="13.8">
      <c r="A327" s="39"/>
      <c r="B327" s="39"/>
      <c r="C327" s="39"/>
      <c r="D327" s="39"/>
      <c r="E327" s="39"/>
    </row>
    <row r="328" spans="1:14">
      <c r="D328"/>
      <c r="I328"/>
      <c r="J328"/>
      <c r="K328"/>
      <c r="L328"/>
      <c r="M328"/>
      <c r="N328"/>
    </row>
  </sheetData>
  <mergeCells count="1">
    <mergeCell ref="C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028CD9E0F52D47BE3B43D389D2188F" ma:contentTypeVersion="18" ma:contentTypeDescription="Crie um novo documento." ma:contentTypeScope="" ma:versionID="f4075d4bd555196b3412b717def29dda">
  <xsd:schema xmlns:xsd="http://www.w3.org/2001/XMLSchema" xmlns:xs="http://www.w3.org/2001/XMLSchema" xmlns:p="http://schemas.microsoft.com/office/2006/metadata/properties" xmlns:ns2="12eb10c7-7c04-413d-98c5-00dad9ac1a93" xmlns:ns3="45287782-96f6-4d46-b222-c6a35a3678db" targetNamespace="http://schemas.microsoft.com/office/2006/metadata/properties" ma:root="true" ma:fieldsID="f7fb5f62484839e3b9d01771138fcfc4" ns2:_="" ns3:_="">
    <xsd:import namespace="12eb10c7-7c04-413d-98c5-00dad9ac1a93"/>
    <xsd:import namespace="45287782-96f6-4d46-b222-c6a35a367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b10c7-7c04-413d-98c5-00dad9ac1a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87782-96f6-4d46-b222-c6a35a3678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96723f-e79b-4e18-ae36-8c76b9716a12}" ma:internalName="TaxCatchAll" ma:showField="CatchAllData" ma:web="45287782-96f6-4d46-b222-c6a35a367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87782-96f6-4d46-b222-c6a35a3678db" xsi:nil="true"/>
    <lcf76f155ced4ddcb4097134ff3c332f xmlns="12eb10c7-7c04-413d-98c5-00dad9ac1a9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BEAA24-C9BA-4EA7-8F5C-57D45131B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eb10c7-7c04-413d-98c5-00dad9ac1a93"/>
    <ds:schemaRef ds:uri="45287782-96f6-4d46-b222-c6a35a367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B9838B-FC0D-4652-A185-EA967FF50C36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f23f8eac-f1d7-411f-955e-781fdb8e7e03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ea7e7587-b21f-4265-b815-62ae95676836"/>
    <ds:schemaRef ds:uri="http://schemas.microsoft.com/office/2006/metadata/properties"/>
    <ds:schemaRef ds:uri="45287782-96f6-4d46-b222-c6a35a3678db"/>
    <ds:schemaRef ds:uri="12eb10c7-7c04-413d-98c5-00dad9ac1a93"/>
  </ds:schemaRefs>
</ds:datastoreItem>
</file>

<file path=customXml/itemProps3.xml><?xml version="1.0" encoding="utf-8"?>
<ds:datastoreItem xmlns:ds="http://schemas.openxmlformats.org/officeDocument/2006/customXml" ds:itemID="{7ACBD43B-FDD3-4B7A-8E88-7A8F9956CE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Sintético</vt:lpstr>
      <vt:lpstr>CRONOGRAMA</vt:lpstr>
      <vt:lpstr>MEMÓRIA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Tatiane Tito Rodrigues</cp:lastModifiedBy>
  <cp:revision>0</cp:revision>
  <cp:lastPrinted>2025-10-08T17:20:13Z</cp:lastPrinted>
  <dcterms:created xsi:type="dcterms:W3CDTF">2025-03-07T13:19:31Z</dcterms:created>
  <dcterms:modified xsi:type="dcterms:W3CDTF">2025-10-08T17:23:55Z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0x01010020028CD9E0F52D47BE3B43D389D2188F</vt:lpwstr>
  </property>
  <property fmtid="{D5CDD505-2E9C-101B-9397-08002B2CF9AE}" pid="3" name="MediaServiceImageTags">
    <vt:lpwstr/>
  </property>
</Properties>
</file>